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Загрузки\Прайс-листы-01-ОКТЯБРЬ-2024\"/>
    </mc:Choice>
  </mc:AlternateContent>
  <xr:revisionPtr revIDLastSave="0" documentId="8_{ED5E66D5-CCA2-40B0-9F2E-694AE6A353DB}" xr6:coauthVersionLast="47" xr6:coauthVersionMax="47" xr10:uidLastSave="{00000000-0000-0000-0000-000000000000}"/>
  <bookViews>
    <workbookView xWindow="-120" yWindow="-120" windowWidth="29040" windowHeight="15840" tabRatio="937" activeTab="9" xr2:uid="{00000000-000D-0000-FFFF-FFFF00000000}"/>
  </bookViews>
  <sheets>
    <sheet name="ОГЛАВЛЕНИЕ" sheetId="90" r:id="rId1"/>
    <sheet name="PRIME СФ.01" sheetId="109" r:id="rId2"/>
    <sheet name="СФ.00 " sheetId="1" r:id="rId3"/>
    <sheet name="СУФ.00 " sheetId="2" r:id="rId4"/>
    <sheet name="5СФ.00" sheetId="3" r:id="rId5"/>
    <sheet name="ЦФ.00, ЦП.00" sheetId="119" r:id="rId6"/>
    <sheet name="2ЦФ.00, 2ЦП.00" sheetId="120" r:id="rId7"/>
    <sheet name="ЦУФ.00" sheetId="121" r:id="rId8"/>
    <sheet name="ЦР.00" sheetId="8" r:id="rId9"/>
    <sheet name="СП.00 " sheetId="73" r:id="rId10"/>
    <sheet name="СФ.01" sheetId="10" r:id="rId11"/>
    <sheet name="СП.01 " sheetId="74" r:id="rId12"/>
    <sheet name="СУФ.01 " sheetId="12" r:id="rId13"/>
    <sheet name="5СП.00" sheetId="20" r:id="rId14"/>
    <sheet name="ТГ.00,ТТ.00" sheetId="91" r:id="rId15"/>
    <sheet name="ТТ СР.00" sheetId="52" r:id="rId16"/>
    <sheet name="10нж45фт ЛФ.01 " sheetId="16" r:id="rId17"/>
    <sheet name="ЦФ.01, ЦП.01" sheetId="122" state="hidden" r:id="rId18"/>
    <sheet name="ЦФ.01, ЦП.01 " sheetId="124" r:id="rId19"/>
    <sheet name="2ЦФ.01, 2ЦП.01 " sheetId="125" r:id="rId20"/>
    <sheet name="ЦФП.00" sheetId="126" r:id="rId21"/>
    <sheet name="2ЦФП.00" sheetId="127" r:id="rId22"/>
    <sheet name="Балансировочный сп" sheetId="26" r:id="rId23"/>
    <sheet name="Регулирующий пп" sheetId="27" r:id="rId24"/>
    <sheet name="Регулирующимй сп" sheetId="28" r:id="rId25"/>
    <sheet name="GAS PRO СФ.00" sheetId="113" r:id="rId26"/>
    <sheet name="GAS PRO СП.00" sheetId="114" r:id="rId27"/>
    <sheet name="GAS СУФ.00" sheetId="115" r:id="rId28"/>
    <sheet name="GAS PRO ЦФ.00, ЦП.00  " sheetId="128" r:id="rId29"/>
    <sheet name="GAS PRO 2ЦФ.00, 2ЦП.00 " sheetId="129" r:id="rId30"/>
    <sheet name=" GAS PRO ЦУФ.00" sheetId="130" r:id="rId31"/>
    <sheet name=" GAS PRO ЦР.00" sheetId="112" r:id="rId32"/>
    <sheet name="GAS PRO ЦШ.00" sheetId="103" r:id="rId33"/>
    <sheet name=" GAS PRO 3ЦП.00" sheetId="117" r:id="rId34"/>
    <sheet name="ЦФИ.00, ЦПИ.00" sheetId="31" r:id="rId35"/>
    <sheet name="ЦФ.00  с УЗНД" sheetId="131" r:id="rId36"/>
    <sheet name="ЦП.00  с УЗНД" sheetId="132" r:id="rId37"/>
    <sheet name=" ЦР.01 " sheetId="111" r:id="rId38"/>
    <sheet name="10нж45(46,47)фт ЦФ(ЦП).01" sheetId="100" r:id="rId39"/>
    <sheet name="10нж45(46,47)фт 2ЦФ(2ЦП).01" sheetId="101" r:id="rId40"/>
    <sheet name="10нж46(47)фт ЦР.01" sheetId="43" r:id="rId41"/>
    <sheet name="3ЦП.00" sheetId="44" r:id="rId42"/>
    <sheet name="3ЦП 01" sheetId="45" r:id="rId43"/>
    <sheet name="3ЦПП.00 " sheetId="47" r:id="rId44"/>
    <sheet name="3ЦПП.01" sheetId="48" r:id="rId45"/>
    <sheet name="3ЦПП.00" sheetId="49" r:id="rId46"/>
    <sheet name="3ЦтП.00" sheetId="50" r:id="rId47"/>
    <sheet name="ЗД 32ч29р ЛФ, 32с29р ЛФ" sheetId="69" state="hidden" r:id="rId48"/>
    <sheet name="Фильтр сетчатый" sheetId="97" state="hidden" r:id="rId49"/>
    <sheet name="Фильтр сетчатый магнитный" sheetId="98" state="hidden" r:id="rId50"/>
  </sheets>
  <definedNames>
    <definedName name="Print_Area" localSheetId="33">' GAS PRO 3ЦП.00'!$A$1:$L$22</definedName>
    <definedName name="Print_Area" localSheetId="31">' GAS PRO ЦР.00'!$A$4:$J$22</definedName>
    <definedName name="Print_Area" localSheetId="37">' ЦР.01 '!$A$4:$J$23</definedName>
    <definedName name="Print_Area" localSheetId="39">'10нж45(46,47)фт 2ЦФ(2ЦП).01'!$A$4:$K$32</definedName>
    <definedName name="Print_Area" localSheetId="38">'10нж45(46,47)фт ЦФ(ЦП).01'!$A$4:$K$33</definedName>
    <definedName name="Print_Area" localSheetId="16">'10нж45фт ЛФ.01 '!$A$4:$D$9</definedName>
    <definedName name="Print_Area" localSheetId="40">'10нж46(47)фт ЦР.01'!$A$2:$J$22</definedName>
    <definedName name="Print_Area" localSheetId="6">'2ЦФ.00, 2ЦП.00'!$A$5:$K$35</definedName>
    <definedName name="Print_Area" localSheetId="19">'2ЦФ.01, 2ЦП.01 '!$A$3:$K$33</definedName>
    <definedName name="Print_Area" localSheetId="42">'3ЦП 01'!$A$2:$L$26</definedName>
    <definedName name="Print_Area" localSheetId="41">'3ЦП.00'!$A$1:$L$26</definedName>
    <definedName name="Print_Area" localSheetId="13">'5СП.00'!$A$2:$M$30</definedName>
    <definedName name="Print_Area" localSheetId="4">'5СФ.00'!$A$2:$M$30</definedName>
    <definedName name="Print_Area" localSheetId="26">'GAS PRO СП.00'!$A$4:$M$42</definedName>
    <definedName name="Print_Area" localSheetId="25">'GAS PRO СФ.00'!$A$4:$M$42</definedName>
    <definedName name="Print_Area" localSheetId="27">'GAS СУФ.00'!$A$4:$G$28</definedName>
    <definedName name="Print_Area" localSheetId="47">'ЗД 32ч29р ЛФ, 32с29р ЛФ'!$A$4:$C$20</definedName>
    <definedName name="Print_Area" localSheetId="0">ОГЛАВЛЕНИЕ!$A$1:$E$62</definedName>
    <definedName name="Print_Area" localSheetId="9">'СП.00 '!$A$4:$M$42</definedName>
    <definedName name="Print_Area" localSheetId="11">'СП.01 '!$A$2:$M$43</definedName>
    <definedName name="Print_Area" localSheetId="3">'СУФ.00 '!$A$5:$G$29</definedName>
    <definedName name="Print_Area" localSheetId="2">'СФ.00 '!$A$4:$M$42</definedName>
    <definedName name="Print_Area" localSheetId="10">СФ.01!$A$4:$M$42</definedName>
    <definedName name="Print_Area" localSheetId="8">ЦР.00!$A$4:$J$23</definedName>
    <definedName name="Print_Area" localSheetId="5">'ЦФ.00, ЦП.00'!$A$5:$K$37</definedName>
    <definedName name="Print_Area" localSheetId="17">'ЦФ.01, ЦП.01'!$A$2:$K$33</definedName>
    <definedName name="Print_Area" localSheetId="18">'ЦФ.01, ЦП.01 '!$A$2:$K$33</definedName>
    <definedName name="_xlnm.Print_Area" localSheetId="33">' GAS PRO 3ЦП.00'!$A$1:$L$22</definedName>
    <definedName name="_xlnm.Print_Area" localSheetId="31">' GAS PRO ЦР.00'!$A$1:$J$23</definedName>
    <definedName name="_xlnm.Print_Area" localSheetId="30">' GAS PRO ЦУФ.00'!$A$1:$E$31</definedName>
    <definedName name="_xlnm.Print_Area" localSheetId="37">' ЦР.01 '!$A$1:$J$24</definedName>
    <definedName name="_xlnm.Print_Area" localSheetId="39">'10нж45(46,47)фт 2ЦФ(2ЦП).01'!$A$1:$K$33</definedName>
    <definedName name="_xlnm.Print_Area" localSheetId="38">'10нж45(46,47)фт ЦФ(ЦП).01'!$A$1:$K$34</definedName>
    <definedName name="_xlnm.Print_Area" localSheetId="16">'10нж45фт ЛФ.01 '!$A$1:$C$29</definedName>
    <definedName name="_xlnm.Print_Area" localSheetId="40">'10нж46(47)фт ЦР.01'!$A$1:$J$22</definedName>
    <definedName name="_xlnm.Print_Area" localSheetId="6">'2ЦФ.00, 2ЦП.00'!$A$1:$K$40</definedName>
    <definedName name="_xlnm.Print_Area" localSheetId="19">'2ЦФ.01, 2ЦП.01 '!$A$1:$K$35</definedName>
    <definedName name="_xlnm.Print_Area" localSheetId="21">'2ЦФП.00'!$A$1:$G$24</definedName>
    <definedName name="_xlnm.Print_Area" localSheetId="42">'3ЦП 01'!$A$1:$L$26</definedName>
    <definedName name="_xlnm.Print_Area" localSheetId="41">'3ЦП.00'!$A$1:$L$26</definedName>
    <definedName name="_xlnm.Print_Area" localSheetId="45">'3ЦПП.00'!$A$1:$L$26</definedName>
    <definedName name="_xlnm.Print_Area" localSheetId="43">'3ЦПП.00 '!$A$1:$L$26</definedName>
    <definedName name="_xlnm.Print_Area" localSheetId="44">'3ЦПП.01'!$A$1:$L$26</definedName>
    <definedName name="_xlnm.Print_Area" localSheetId="46">'3ЦтП.00'!$A$1:$G$48</definedName>
    <definedName name="_xlnm.Print_Area" localSheetId="13">'5СП.00'!$A$1:$M$31</definedName>
    <definedName name="_xlnm.Print_Area" localSheetId="4">'5СФ.00'!$A$1:$M$30</definedName>
    <definedName name="_xlnm.Print_Area" localSheetId="29">'GAS PRO 2ЦФ.00, 2ЦП.00 '!$A$1:$K$37</definedName>
    <definedName name="_xlnm.Print_Area" localSheetId="26">'GAS PRO СП.00'!$A$1:$M$43</definedName>
    <definedName name="_xlnm.Print_Area" localSheetId="25">'GAS PRO СФ.00'!$A$1:$M$42</definedName>
    <definedName name="_xlnm.Print_Area" localSheetId="28">'GAS PRO ЦФ.00, ЦП.00  '!$A$1:$K$37</definedName>
    <definedName name="_xlnm.Print_Area" localSheetId="32">'GAS PRO ЦШ.00'!$A$1:$H$18</definedName>
    <definedName name="_xlnm.Print_Area" localSheetId="27">'GAS СУФ.00'!$A$1:$G$28</definedName>
    <definedName name="_xlnm.Print_Area" localSheetId="1">'PRIME СФ.01'!$A$1:$D$52</definedName>
    <definedName name="_xlnm.Print_Area" localSheetId="22">'Балансировочный сп'!$A$1:$K$26</definedName>
    <definedName name="_xlnm.Print_Area" localSheetId="47">'ЗД 32ч29р ЛФ, 32с29р ЛФ'!$A$1:$E$21</definedName>
    <definedName name="_xlnm.Print_Area" localSheetId="23">'Регулирующий пп'!$A$1:$K$26</definedName>
    <definedName name="_xlnm.Print_Area" localSheetId="24">'Регулирующимй сп'!$A$1:$K$26</definedName>
    <definedName name="_xlnm.Print_Area" localSheetId="9">'СП.00 '!$A$1:$M$44</definedName>
    <definedName name="_xlnm.Print_Area" localSheetId="11">'СП.01 '!$A$1:$M$44</definedName>
    <definedName name="_xlnm.Print_Area" localSheetId="3">'СУФ.00 '!$A$1:$G$29</definedName>
    <definedName name="_xlnm.Print_Area" localSheetId="12">'СУФ.01 '!$A$1:$G$28</definedName>
    <definedName name="_xlnm.Print_Area" localSheetId="2">'СФ.00 '!$A$1:$M$42</definedName>
    <definedName name="_xlnm.Print_Area" localSheetId="10">СФ.01!$A$1:$M$43</definedName>
    <definedName name="_xlnm.Print_Area" localSheetId="14">'ТГ.00,ТТ.00'!$A$1:$H$24</definedName>
    <definedName name="_xlnm.Print_Area" localSheetId="15">'ТТ СР.00'!$A$1:$E$22</definedName>
    <definedName name="_xlnm.Print_Area" localSheetId="48">'Фильтр сетчатый'!$A$1:$G$24</definedName>
    <definedName name="_xlnm.Print_Area" localSheetId="49">'Фильтр сетчатый магнитный'!$A$1:$E$19</definedName>
    <definedName name="_xlnm.Print_Area" localSheetId="36">'ЦП.00  с УЗНД'!$A$1:$H$37</definedName>
    <definedName name="_xlnm.Print_Area" localSheetId="8">ЦР.00!$A$1:$J$24</definedName>
    <definedName name="_xlnm.Print_Area" localSheetId="7">ЦУФ.00!$A$1:$E$32</definedName>
    <definedName name="_xlnm.Print_Area" localSheetId="35">'ЦФ.00  с УЗНД'!$A$1:$K$36</definedName>
    <definedName name="_xlnm.Print_Area" localSheetId="5">'ЦФ.00, ЦП.00'!$A$1:$K$42</definedName>
    <definedName name="_xlnm.Print_Area" localSheetId="17">'ЦФ.01, ЦП.01'!$A$1:$K$35</definedName>
    <definedName name="_xlnm.Print_Area" localSheetId="18">'ЦФ.01, ЦП.01 '!$A$1:$K$35</definedName>
    <definedName name="_xlnm.Print_Area" localSheetId="34">'ЦФИ.00, ЦПИ.00'!$A$1:$H$22</definedName>
    <definedName name="_xlnm.Print_Area" localSheetId="20">ЦФП.00!$A$1:$G$25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31" l="1"/>
  <c r="D14" i="31"/>
  <c r="D15" i="31"/>
  <c r="D16" i="31"/>
  <c r="D17" i="31"/>
  <c r="D18" i="31"/>
  <c r="D19" i="31"/>
  <c r="D20" i="31"/>
  <c r="D21" i="31"/>
  <c r="D12" i="31"/>
  <c r="K19" i="125"/>
  <c r="D18" i="125"/>
  <c r="H36" i="132"/>
  <c r="H35" i="132"/>
  <c r="H34" i="132"/>
  <c r="H33" i="132"/>
  <c r="H32" i="132"/>
  <c r="H31" i="132"/>
  <c r="H30" i="132"/>
  <c r="H29" i="132"/>
  <c r="F28" i="132"/>
  <c r="D28" i="132"/>
  <c r="F27" i="132"/>
  <c r="D27" i="132"/>
  <c r="F26" i="132"/>
  <c r="D26" i="132"/>
  <c r="F25" i="132"/>
  <c r="D25" i="132"/>
  <c r="F24" i="132"/>
  <c r="D24" i="132"/>
  <c r="F23" i="132"/>
  <c r="D23" i="132"/>
  <c r="F22" i="132"/>
  <c r="D22" i="132"/>
  <c r="F21" i="132"/>
  <c r="D21" i="132"/>
  <c r="F20" i="132"/>
  <c r="D20" i="132"/>
  <c r="F19" i="132"/>
  <c r="D19" i="132"/>
  <c r="F18" i="132"/>
  <c r="D18" i="132"/>
  <c r="F17" i="132"/>
  <c r="D17" i="132"/>
  <c r="F16" i="132"/>
  <c r="D16" i="132"/>
  <c r="F15" i="132"/>
  <c r="D15" i="132"/>
  <c r="F14" i="132"/>
  <c r="D14" i="132"/>
  <c r="F13" i="132"/>
  <c r="D13" i="132"/>
  <c r="M35" i="131"/>
  <c r="K35" i="131"/>
  <c r="H35" i="131"/>
  <c r="M34" i="131"/>
  <c r="K34" i="131"/>
  <c r="H34" i="131"/>
  <c r="M33" i="131"/>
  <c r="K33" i="131"/>
  <c r="H33" i="131"/>
  <c r="M32" i="131"/>
  <c r="K32" i="131"/>
  <c r="H32" i="131"/>
  <c r="M31" i="131"/>
  <c r="K31" i="131"/>
  <c r="H31" i="131"/>
  <c r="M30" i="131"/>
  <c r="K30" i="131"/>
  <c r="H30" i="131"/>
  <c r="M29" i="131"/>
  <c r="K29" i="131"/>
  <c r="H29" i="131"/>
  <c r="M28" i="131"/>
  <c r="K28" i="131"/>
  <c r="H28" i="131"/>
  <c r="F27" i="131"/>
  <c r="D27" i="131"/>
  <c r="F26" i="131"/>
  <c r="D26" i="131"/>
  <c r="F25" i="131"/>
  <c r="D25" i="131"/>
  <c r="F24" i="131"/>
  <c r="D24" i="131"/>
  <c r="F23" i="131"/>
  <c r="D23" i="131"/>
  <c r="F22" i="131"/>
  <c r="D22" i="131"/>
  <c r="F21" i="131"/>
  <c r="D21" i="131"/>
  <c r="F20" i="131"/>
  <c r="D20" i="131"/>
  <c r="F19" i="131"/>
  <c r="D19" i="131"/>
  <c r="F18" i="131"/>
  <c r="D18" i="131"/>
  <c r="F17" i="131"/>
  <c r="D17" i="131"/>
  <c r="F16" i="131"/>
  <c r="D16" i="131"/>
  <c r="F15" i="131"/>
  <c r="D15" i="131"/>
  <c r="F14" i="131"/>
  <c r="D14" i="131"/>
  <c r="F13" i="131"/>
  <c r="D13" i="131"/>
  <c r="F12" i="131"/>
  <c r="D12" i="131"/>
  <c r="G23" i="127" l="1"/>
  <c r="D23" i="127"/>
  <c r="G22" i="127"/>
  <c r="D22" i="127"/>
  <c r="G21" i="127"/>
  <c r="D21" i="127"/>
  <c r="G20" i="127"/>
  <c r="D20" i="127"/>
  <c r="G19" i="127"/>
  <c r="D19" i="127"/>
  <c r="G18" i="127"/>
  <c r="D18" i="127"/>
  <c r="D17" i="127"/>
  <c r="D16" i="127"/>
  <c r="D15" i="127"/>
  <c r="D14" i="127"/>
  <c r="D13" i="127"/>
  <c r="G24" i="126"/>
  <c r="D24" i="126"/>
  <c r="G23" i="126"/>
  <c r="D23" i="126"/>
  <c r="G22" i="126"/>
  <c r="D22" i="126"/>
  <c r="G21" i="126"/>
  <c r="D21" i="126"/>
  <c r="G20" i="126"/>
  <c r="D20" i="126"/>
  <c r="G19" i="126"/>
  <c r="D19" i="126"/>
  <c r="D18" i="126"/>
  <c r="D17" i="126"/>
  <c r="D16" i="126"/>
  <c r="D15" i="126"/>
  <c r="D14" i="126"/>
  <c r="D13" i="126"/>
  <c r="K25" i="125"/>
  <c r="G25" i="125"/>
  <c r="D25" i="125"/>
  <c r="K24" i="125"/>
  <c r="G24" i="125"/>
  <c r="D24" i="125"/>
  <c r="K23" i="125"/>
  <c r="G23" i="125"/>
  <c r="D23" i="125"/>
  <c r="K22" i="125"/>
  <c r="G22" i="125"/>
  <c r="D22" i="125"/>
  <c r="K21" i="125"/>
  <c r="G21" i="125"/>
  <c r="D21" i="125"/>
  <c r="K20" i="125"/>
  <c r="G20" i="125"/>
  <c r="D20" i="125"/>
  <c r="G19" i="125"/>
  <c r="D19" i="125"/>
  <c r="K18" i="125"/>
  <c r="K17" i="125"/>
  <c r="D17" i="125"/>
  <c r="K16" i="125"/>
  <c r="D16" i="125"/>
  <c r="K15" i="125"/>
  <c r="D15" i="125"/>
  <c r="K14" i="125"/>
  <c r="D14" i="125"/>
  <c r="K24" i="124"/>
  <c r="G24" i="124"/>
  <c r="D24" i="124"/>
  <c r="K23" i="124"/>
  <c r="G23" i="124"/>
  <c r="D23" i="124"/>
  <c r="K22" i="124"/>
  <c r="G22" i="124"/>
  <c r="D22" i="124"/>
  <c r="K21" i="124"/>
  <c r="G21" i="124"/>
  <c r="D21" i="124"/>
  <c r="K20" i="124"/>
  <c r="G20" i="124"/>
  <c r="D20" i="124"/>
  <c r="K19" i="124"/>
  <c r="G19" i="124"/>
  <c r="D19" i="124"/>
  <c r="K18" i="124"/>
  <c r="D18" i="124"/>
  <c r="K17" i="124"/>
  <c r="D17" i="124"/>
  <c r="K16" i="124"/>
  <c r="D16" i="124"/>
  <c r="K15" i="124"/>
  <c r="D15" i="124"/>
  <c r="K14" i="124"/>
  <c r="D14" i="124"/>
  <c r="N13" i="124"/>
  <c r="K13" i="124"/>
  <c r="D13" i="124"/>
  <c r="K24" i="122"/>
  <c r="G24" i="122"/>
  <c r="D24" i="122"/>
  <c r="K23" i="122"/>
  <c r="G23" i="122"/>
  <c r="D23" i="122"/>
  <c r="K22" i="122"/>
  <c r="G22" i="122"/>
  <c r="D22" i="122"/>
  <c r="K21" i="122"/>
  <c r="G21" i="122"/>
  <c r="D21" i="122"/>
  <c r="K20" i="122"/>
  <c r="G20" i="122"/>
  <c r="D20" i="122"/>
  <c r="K19" i="122"/>
  <c r="G19" i="122"/>
  <c r="D19" i="122"/>
  <c r="K18" i="122"/>
  <c r="D18" i="122"/>
  <c r="K17" i="122"/>
  <c r="D17" i="122"/>
  <c r="K16" i="122"/>
  <c r="D16" i="122"/>
  <c r="K15" i="122"/>
  <c r="D15" i="122"/>
  <c r="K14" i="122"/>
  <c r="D14" i="122"/>
  <c r="N13" i="122"/>
  <c r="K13" i="122"/>
  <c r="D13" i="122"/>
  <c r="K34" i="119"/>
  <c r="K33" i="119"/>
  <c r="K32" i="119"/>
  <c r="K31" i="119"/>
  <c r="G31" i="119"/>
  <c r="D31" i="119"/>
  <c r="K30" i="119"/>
  <c r="G30" i="119"/>
  <c r="D30" i="119"/>
  <c r="K29" i="119"/>
  <c r="G29" i="119"/>
  <c r="D29" i="119"/>
  <c r="K28" i="119"/>
  <c r="G28" i="119"/>
  <c r="D28" i="119"/>
  <c r="K27" i="119"/>
  <c r="G27" i="119"/>
  <c r="D27" i="119"/>
  <c r="K26" i="119"/>
  <c r="G26" i="119"/>
  <c r="D26" i="119"/>
  <c r="K25" i="119"/>
  <c r="G25" i="119"/>
  <c r="D25" i="119"/>
  <c r="N24" i="119"/>
  <c r="K24" i="119"/>
  <c r="G24" i="119"/>
  <c r="D24" i="119"/>
  <c r="N23" i="119"/>
  <c r="K23" i="119"/>
  <c r="G23" i="119"/>
  <c r="D23" i="119"/>
  <c r="N22" i="119"/>
  <c r="K22" i="119"/>
  <c r="G22" i="119"/>
  <c r="D22" i="119"/>
  <c r="N21" i="119"/>
  <c r="K21" i="119"/>
  <c r="G21" i="119"/>
  <c r="D21" i="119"/>
  <c r="K20" i="119"/>
  <c r="G20" i="119"/>
  <c r="D20" i="119"/>
  <c r="K19" i="119"/>
  <c r="G19" i="119"/>
  <c r="D19" i="119"/>
  <c r="K18" i="119"/>
  <c r="D18" i="119"/>
  <c r="K17" i="119"/>
  <c r="D17" i="119"/>
  <c r="K16" i="119"/>
  <c r="D16" i="119"/>
  <c r="K15" i="119"/>
  <c r="D15" i="119"/>
  <c r="K14" i="119"/>
  <c r="D14" i="119"/>
  <c r="K13" i="119"/>
  <c r="D13" i="119"/>
  <c r="L20" i="117"/>
  <c r="J20" i="117"/>
  <c r="H20" i="117"/>
  <c r="F20" i="117"/>
  <c r="D20" i="117"/>
  <c r="L19" i="117"/>
  <c r="J19" i="117"/>
  <c r="H19" i="117"/>
  <c r="F19" i="117"/>
  <c r="D19" i="117"/>
  <c r="L18" i="117"/>
  <c r="J18" i="117"/>
  <c r="H18" i="117"/>
  <c r="F18" i="117"/>
  <c r="D18" i="117"/>
  <c r="L17" i="117"/>
  <c r="J17" i="117"/>
  <c r="H17" i="117"/>
  <c r="F17" i="117"/>
  <c r="D17" i="117"/>
  <c r="L16" i="117"/>
  <c r="J16" i="117"/>
  <c r="H16" i="117"/>
  <c r="F16" i="117"/>
  <c r="D16" i="117"/>
  <c r="L15" i="117"/>
  <c r="J15" i="117"/>
  <c r="H15" i="117"/>
  <c r="F15" i="117"/>
  <c r="D15" i="117"/>
  <c r="L14" i="117"/>
  <c r="J14" i="117"/>
  <c r="H14" i="117"/>
  <c r="F14" i="117"/>
  <c r="D14" i="117"/>
  <c r="L13" i="117"/>
  <c r="J13" i="117"/>
  <c r="H13" i="117"/>
  <c r="F13" i="117"/>
  <c r="D13" i="117"/>
  <c r="L12" i="117"/>
  <c r="J12" i="117"/>
  <c r="H12" i="117"/>
  <c r="F12" i="117"/>
  <c r="D12" i="117"/>
  <c r="L11" i="117"/>
  <c r="J11" i="117"/>
  <c r="H11" i="117"/>
  <c r="F11" i="117"/>
  <c r="D11" i="117"/>
  <c r="E28" i="115"/>
  <c r="C28" i="115"/>
  <c r="E27" i="115"/>
  <c r="C27" i="115"/>
  <c r="G26" i="115"/>
  <c r="E26" i="115"/>
  <c r="C26" i="115"/>
  <c r="G25" i="115"/>
  <c r="E25" i="115"/>
  <c r="C25" i="115"/>
  <c r="G24" i="115"/>
  <c r="E24" i="115"/>
  <c r="C24" i="115"/>
  <c r="G23" i="115"/>
  <c r="E23" i="115"/>
  <c r="C23" i="115"/>
  <c r="G22" i="115"/>
  <c r="E22" i="115"/>
  <c r="C22" i="115"/>
  <c r="G21" i="115"/>
  <c r="E21" i="115"/>
  <c r="C21" i="115"/>
  <c r="G20" i="115"/>
  <c r="E20" i="115"/>
  <c r="C20" i="115"/>
  <c r="G19" i="115"/>
  <c r="E19" i="115"/>
  <c r="C19" i="115"/>
  <c r="G18" i="115"/>
  <c r="E18" i="115"/>
  <c r="C18" i="115"/>
  <c r="G17" i="115"/>
  <c r="E17" i="115"/>
  <c r="C17" i="115"/>
  <c r="G16" i="115"/>
  <c r="E16" i="115"/>
  <c r="C16" i="115"/>
  <c r="G15" i="115"/>
  <c r="E15" i="115"/>
  <c r="C15" i="115"/>
  <c r="G14" i="115"/>
  <c r="E14" i="115"/>
  <c r="C14" i="115"/>
  <c r="G13" i="115"/>
  <c r="E13" i="115"/>
  <c r="C13" i="115"/>
  <c r="G12" i="115"/>
  <c r="E12" i="115"/>
  <c r="C12" i="115"/>
  <c r="M34" i="114"/>
  <c r="I34" i="114"/>
  <c r="E34" i="114"/>
  <c r="M33" i="114"/>
  <c r="I33" i="114"/>
  <c r="E33" i="114"/>
  <c r="M32" i="114"/>
  <c r="I32" i="114"/>
  <c r="E32" i="114"/>
  <c r="M31" i="114"/>
  <c r="I31" i="114"/>
  <c r="G31" i="114"/>
  <c r="E31" i="114"/>
  <c r="C31" i="114"/>
  <c r="M30" i="114"/>
  <c r="I30" i="114"/>
  <c r="G30" i="114"/>
  <c r="E30" i="114"/>
  <c r="C30" i="114"/>
  <c r="M29" i="114"/>
  <c r="I29" i="114"/>
  <c r="G29" i="114"/>
  <c r="E29" i="114"/>
  <c r="C29" i="114"/>
  <c r="M28" i="114"/>
  <c r="I28" i="114"/>
  <c r="G28" i="114"/>
  <c r="E28" i="114"/>
  <c r="C28" i="114"/>
  <c r="M27" i="114"/>
  <c r="K27" i="114"/>
  <c r="I27" i="114"/>
  <c r="G27" i="114"/>
  <c r="E27" i="114"/>
  <c r="C27" i="114"/>
  <c r="M26" i="114"/>
  <c r="K26" i="114"/>
  <c r="I26" i="114"/>
  <c r="G26" i="114"/>
  <c r="E26" i="114"/>
  <c r="C26" i="114"/>
  <c r="M25" i="114"/>
  <c r="K25" i="114"/>
  <c r="I25" i="114"/>
  <c r="G25" i="114"/>
  <c r="E25" i="114"/>
  <c r="C25" i="114"/>
  <c r="M24" i="114"/>
  <c r="K24" i="114"/>
  <c r="I24" i="114"/>
  <c r="G24" i="114"/>
  <c r="E24" i="114"/>
  <c r="C24" i="114"/>
  <c r="M23" i="114"/>
  <c r="K23" i="114"/>
  <c r="I23" i="114"/>
  <c r="G23" i="114"/>
  <c r="E23" i="114"/>
  <c r="C23" i="114"/>
  <c r="M22" i="114"/>
  <c r="K22" i="114"/>
  <c r="I22" i="114"/>
  <c r="G22" i="114"/>
  <c r="E22" i="114"/>
  <c r="C22" i="114"/>
  <c r="M21" i="114"/>
  <c r="K21" i="114"/>
  <c r="I21" i="114"/>
  <c r="G21" i="114"/>
  <c r="E21" i="114"/>
  <c r="C21" i="114"/>
  <c r="M20" i="114"/>
  <c r="K20" i="114"/>
  <c r="I20" i="114"/>
  <c r="G20" i="114"/>
  <c r="E20" i="114"/>
  <c r="C20" i="114"/>
  <c r="M19" i="114"/>
  <c r="K19" i="114"/>
  <c r="I19" i="114"/>
  <c r="G19" i="114"/>
  <c r="E19" i="114"/>
  <c r="C19" i="114"/>
  <c r="M18" i="114"/>
  <c r="K18" i="114"/>
  <c r="I18" i="114"/>
  <c r="G18" i="114"/>
  <c r="E18" i="114"/>
  <c r="C18" i="114"/>
  <c r="K17" i="114"/>
  <c r="G17" i="114"/>
  <c r="C17" i="114"/>
  <c r="K16" i="114"/>
  <c r="G16" i="114"/>
  <c r="C16" i="114"/>
  <c r="K15" i="114"/>
  <c r="G15" i="114"/>
  <c r="C15" i="114"/>
  <c r="K14" i="114"/>
  <c r="G14" i="114"/>
  <c r="C14" i="114"/>
  <c r="K13" i="114"/>
  <c r="G13" i="114"/>
  <c r="C13" i="114"/>
  <c r="M34" i="113"/>
  <c r="I34" i="113"/>
  <c r="E34" i="113"/>
  <c r="M33" i="113"/>
  <c r="I33" i="113"/>
  <c r="E33" i="113"/>
  <c r="M32" i="113"/>
  <c r="I32" i="113"/>
  <c r="E32" i="113"/>
  <c r="M31" i="113"/>
  <c r="I31" i="113"/>
  <c r="G31" i="113"/>
  <c r="E31" i="113"/>
  <c r="C31" i="113"/>
  <c r="M30" i="113"/>
  <c r="I30" i="113"/>
  <c r="G30" i="113"/>
  <c r="E30" i="113"/>
  <c r="C30" i="113"/>
  <c r="M29" i="113"/>
  <c r="I29" i="113"/>
  <c r="G29" i="113"/>
  <c r="E29" i="113"/>
  <c r="C29" i="113"/>
  <c r="M28" i="113"/>
  <c r="I28" i="113"/>
  <c r="G28" i="113"/>
  <c r="E28" i="113"/>
  <c r="C28" i="113"/>
  <c r="M27" i="113"/>
  <c r="K27" i="113"/>
  <c r="I27" i="113"/>
  <c r="G27" i="113"/>
  <c r="E27" i="113"/>
  <c r="C27" i="113"/>
  <c r="M26" i="113"/>
  <c r="K26" i="113"/>
  <c r="I26" i="113"/>
  <c r="G26" i="113"/>
  <c r="E26" i="113"/>
  <c r="C26" i="113"/>
  <c r="M25" i="113"/>
  <c r="K25" i="113"/>
  <c r="I25" i="113"/>
  <c r="G25" i="113"/>
  <c r="E25" i="113"/>
  <c r="C25" i="113"/>
  <c r="M24" i="113"/>
  <c r="K24" i="113"/>
  <c r="I24" i="113"/>
  <c r="G24" i="113"/>
  <c r="E24" i="113"/>
  <c r="C24" i="113"/>
  <c r="M23" i="113"/>
  <c r="K23" i="113"/>
  <c r="I23" i="113"/>
  <c r="G23" i="113"/>
  <c r="E23" i="113"/>
  <c r="C23" i="113"/>
  <c r="M22" i="113"/>
  <c r="K22" i="113"/>
  <c r="I22" i="113"/>
  <c r="G22" i="113"/>
  <c r="E22" i="113"/>
  <c r="C22" i="113"/>
  <c r="M21" i="113"/>
  <c r="K21" i="113"/>
  <c r="I21" i="113"/>
  <c r="G21" i="113"/>
  <c r="E21" i="113"/>
  <c r="C21" i="113"/>
  <c r="M20" i="113"/>
  <c r="K20" i="113"/>
  <c r="I20" i="113"/>
  <c r="G20" i="113"/>
  <c r="E20" i="113"/>
  <c r="C20" i="113"/>
  <c r="M19" i="113"/>
  <c r="K19" i="113"/>
  <c r="I19" i="113"/>
  <c r="G19" i="113"/>
  <c r="E19" i="113"/>
  <c r="C19" i="113"/>
  <c r="M18" i="113"/>
  <c r="K18" i="113"/>
  <c r="I18" i="113"/>
  <c r="G18" i="113"/>
  <c r="E18" i="113"/>
  <c r="C18" i="113"/>
  <c r="K17" i="113"/>
  <c r="G17" i="113"/>
  <c r="C17" i="113"/>
  <c r="K16" i="113"/>
  <c r="G16" i="113"/>
  <c r="C16" i="113"/>
  <c r="K15" i="113"/>
  <c r="G15" i="113"/>
  <c r="C15" i="113"/>
  <c r="K14" i="113"/>
  <c r="G14" i="113"/>
  <c r="C14" i="113"/>
  <c r="K13" i="113"/>
  <c r="G13" i="113"/>
  <c r="C13" i="113"/>
  <c r="E21" i="112" l="1"/>
  <c r="E20" i="112"/>
  <c r="J19" i="112"/>
  <c r="E19" i="112"/>
  <c r="J18" i="112"/>
  <c r="E18" i="112"/>
  <c r="J17" i="112"/>
  <c r="E17" i="112"/>
  <c r="J16" i="112"/>
  <c r="E16" i="112"/>
  <c r="J15" i="112"/>
  <c r="E15" i="112"/>
  <c r="J14" i="112"/>
  <c r="E14" i="112"/>
  <c r="J13" i="112"/>
  <c r="E13" i="112"/>
  <c r="J12" i="112"/>
  <c r="E12" i="112"/>
  <c r="D14" i="109" l="1"/>
  <c r="D13" i="109"/>
  <c r="E12" i="111"/>
  <c r="J12" i="111"/>
  <c r="E13" i="111"/>
  <c r="J13" i="111"/>
  <c r="E14" i="111"/>
  <c r="J14" i="111"/>
  <c r="E15" i="111"/>
  <c r="J15" i="111"/>
  <c r="E16" i="111"/>
  <c r="J16" i="111"/>
  <c r="E17" i="111"/>
  <c r="J17" i="111"/>
  <c r="E18" i="111"/>
  <c r="J18" i="111"/>
  <c r="E19" i="111"/>
  <c r="J19" i="111"/>
  <c r="E20" i="111"/>
  <c r="E21" i="11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P42" i="74"/>
  <c r="D22" i="109" l="1"/>
  <c r="D21" i="109"/>
  <c r="D29" i="109"/>
  <c r="D28" i="109"/>
  <c r="D27" i="109"/>
  <c r="D26" i="109"/>
  <c r="D25" i="109"/>
  <c r="D24" i="109"/>
  <c r="D15" i="109"/>
  <c r="D16" i="109"/>
  <c r="D17" i="109"/>
  <c r="D18" i="109"/>
  <c r="D19" i="109"/>
  <c r="D20" i="109"/>
  <c r="O27" i="20" l="1"/>
  <c r="O26" i="20"/>
  <c r="O25" i="20"/>
  <c r="O24" i="20"/>
  <c r="O23" i="20"/>
  <c r="O22" i="20"/>
  <c r="O21" i="20"/>
  <c r="O20" i="20"/>
  <c r="O19" i="20"/>
  <c r="O18" i="20"/>
  <c r="O17" i="20"/>
  <c r="O16" i="20"/>
  <c r="O15" i="20"/>
  <c r="O14" i="20"/>
  <c r="O13" i="20"/>
  <c r="K26" i="101" l="1"/>
  <c r="G24" i="101"/>
  <c r="D24" i="101"/>
  <c r="K27" i="100"/>
  <c r="K26" i="100"/>
  <c r="K25" i="100"/>
  <c r="K23" i="100"/>
  <c r="G27" i="100"/>
  <c r="G26" i="100"/>
  <c r="G25" i="100"/>
  <c r="G23" i="100"/>
  <c r="D27" i="100"/>
  <c r="D26" i="100"/>
  <c r="D25" i="100"/>
  <c r="D23" i="100"/>
  <c r="C27" i="16"/>
  <c r="C26" i="16"/>
  <c r="C25" i="16"/>
  <c r="C23" i="16"/>
  <c r="K25" i="101" l="1"/>
  <c r="C24" i="16"/>
  <c r="M34" i="73" l="1"/>
  <c r="M33" i="73"/>
  <c r="M32" i="73"/>
  <c r="M31" i="73"/>
  <c r="M30" i="73"/>
  <c r="M29" i="73"/>
  <c r="M28" i="73"/>
  <c r="M27" i="73"/>
  <c r="M26" i="73"/>
  <c r="M25" i="73"/>
  <c r="M24" i="73"/>
  <c r="M23" i="73"/>
  <c r="M22" i="73"/>
  <c r="M21" i="73"/>
  <c r="M20" i="73"/>
  <c r="M19" i="73"/>
  <c r="M18" i="73"/>
  <c r="I34" i="73"/>
  <c r="I33" i="73"/>
  <c r="I32" i="73"/>
  <c r="I31" i="73"/>
  <c r="I30" i="73"/>
  <c r="I29" i="73"/>
  <c r="I28" i="73"/>
  <c r="I27" i="73"/>
  <c r="I26" i="73"/>
  <c r="I25" i="73"/>
  <c r="I24" i="73"/>
  <c r="I23" i="73"/>
  <c r="I22" i="73"/>
  <c r="I21" i="73"/>
  <c r="I20" i="73"/>
  <c r="I19" i="73"/>
  <c r="I18" i="73"/>
  <c r="E34" i="73"/>
  <c r="E33" i="73"/>
  <c r="E32" i="73"/>
  <c r="E31" i="73"/>
  <c r="E30" i="73"/>
  <c r="E29" i="73"/>
  <c r="E28" i="73"/>
  <c r="E27" i="73"/>
  <c r="E26" i="73"/>
  <c r="E25" i="73"/>
  <c r="E24" i="73"/>
  <c r="E23" i="73"/>
  <c r="E22" i="73"/>
  <c r="E21" i="73"/>
  <c r="E20" i="73"/>
  <c r="E19" i="73"/>
  <c r="E18" i="73"/>
  <c r="G23" i="97" l="1"/>
  <c r="G22" i="97"/>
  <c r="G21" i="97"/>
  <c r="G20" i="97"/>
  <c r="G19" i="97"/>
  <c r="G18" i="97"/>
  <c r="G17" i="97"/>
  <c r="G16" i="97"/>
  <c r="G15" i="97"/>
  <c r="G14" i="97"/>
  <c r="G13" i="97"/>
  <c r="G12" i="97"/>
  <c r="J19" i="43"/>
  <c r="J18" i="43"/>
  <c r="J17" i="43"/>
  <c r="J16" i="43"/>
  <c r="J15" i="43"/>
  <c r="J14" i="43"/>
  <c r="J13" i="43"/>
  <c r="J12" i="43"/>
  <c r="E21" i="43"/>
  <c r="E20" i="43"/>
  <c r="E19" i="43"/>
  <c r="E18" i="43"/>
  <c r="E17" i="43"/>
  <c r="E16" i="43"/>
  <c r="E15" i="43"/>
  <c r="E14" i="43"/>
  <c r="E13" i="43"/>
  <c r="E12" i="43"/>
  <c r="K23" i="101"/>
  <c r="K21" i="101"/>
  <c r="K20" i="101"/>
  <c r="K19" i="101"/>
  <c r="K18" i="101"/>
  <c r="K17" i="101"/>
  <c r="K16" i="101"/>
  <c r="K15" i="101"/>
  <c r="K14" i="101"/>
  <c r="K13" i="101"/>
  <c r="K12" i="101"/>
  <c r="G23" i="101"/>
  <c r="G22" i="101"/>
  <c r="G21" i="101"/>
  <c r="G20" i="101"/>
  <c r="G19" i="101"/>
  <c r="G18" i="101"/>
  <c r="G17" i="101"/>
  <c r="D23" i="101"/>
  <c r="D22" i="101"/>
  <c r="D21" i="101"/>
  <c r="D20" i="101"/>
  <c r="D19" i="101"/>
  <c r="D18" i="101"/>
  <c r="D17" i="101"/>
  <c r="D16" i="101"/>
  <c r="D15" i="101"/>
  <c r="D14" i="101"/>
  <c r="D13" i="101"/>
  <c r="D12" i="101"/>
  <c r="K24" i="100"/>
  <c r="K22" i="100"/>
  <c r="K21" i="100"/>
  <c r="K20" i="100"/>
  <c r="K19" i="100"/>
  <c r="K18" i="100"/>
  <c r="K17" i="100"/>
  <c r="K16" i="100"/>
  <c r="K15" i="100"/>
  <c r="K14" i="100"/>
  <c r="K13" i="100"/>
  <c r="K12" i="100"/>
  <c r="G24" i="100"/>
  <c r="G22" i="100"/>
  <c r="G21" i="100"/>
  <c r="G20" i="100"/>
  <c r="G19" i="100"/>
  <c r="G18" i="100"/>
  <c r="D24" i="100"/>
  <c r="D22" i="100"/>
  <c r="D21" i="100"/>
  <c r="D20" i="100"/>
  <c r="D19" i="100"/>
  <c r="D18" i="100"/>
  <c r="D17" i="100"/>
  <c r="D16" i="100"/>
  <c r="D15" i="100"/>
  <c r="D14" i="100"/>
  <c r="D13" i="100"/>
  <c r="D12" i="100"/>
  <c r="C22" i="16" l="1"/>
  <c r="C21" i="16"/>
  <c r="C20" i="16"/>
  <c r="C19" i="16"/>
  <c r="C18" i="16"/>
  <c r="C17" i="16"/>
  <c r="C16" i="16"/>
  <c r="C15" i="16"/>
  <c r="C14" i="16"/>
  <c r="C13" i="16"/>
  <c r="C12" i="16"/>
  <c r="E27" i="12" l="1"/>
  <c r="E26" i="12"/>
  <c r="C27" i="12"/>
  <c r="C26" i="12"/>
  <c r="E29" i="2"/>
  <c r="E28" i="2"/>
  <c r="I29" i="2"/>
  <c r="I28" i="2"/>
  <c r="C29" i="2"/>
  <c r="C28" i="2"/>
  <c r="J11" i="44" l="1"/>
  <c r="J12" i="44"/>
  <c r="J13" i="44"/>
  <c r="J14" i="44"/>
  <c r="J15" i="44"/>
  <c r="J16" i="44"/>
  <c r="J17" i="44"/>
  <c r="J18" i="44"/>
  <c r="J19" i="44"/>
  <c r="J20" i="44"/>
  <c r="H18" i="103" l="1"/>
  <c r="D18" i="103"/>
  <c r="H17" i="103"/>
  <c r="D17" i="103"/>
  <c r="H16" i="103"/>
  <c r="D16" i="103"/>
  <c r="H15" i="103"/>
  <c r="D15" i="103"/>
  <c r="H14" i="103"/>
  <c r="D14" i="103"/>
  <c r="H13" i="103"/>
  <c r="D13" i="103"/>
  <c r="H12" i="103"/>
  <c r="D12" i="103"/>
  <c r="G31" i="74" l="1"/>
  <c r="C31" i="74"/>
  <c r="G30" i="74"/>
  <c r="C30" i="74"/>
  <c r="G29" i="74"/>
  <c r="C29" i="74"/>
  <c r="G28" i="74"/>
  <c r="C28" i="74"/>
  <c r="K27" i="74"/>
  <c r="G27" i="74"/>
  <c r="C27" i="74"/>
  <c r="K26" i="74"/>
  <c r="G26" i="74"/>
  <c r="C26" i="74"/>
  <c r="K25" i="74"/>
  <c r="G25" i="74"/>
  <c r="C25" i="74"/>
  <c r="K24" i="74"/>
  <c r="G24" i="74"/>
  <c r="C24" i="74"/>
  <c r="K23" i="74"/>
  <c r="G23" i="74"/>
  <c r="C23" i="74"/>
  <c r="K22" i="74"/>
  <c r="G22" i="74"/>
  <c r="C22" i="74"/>
  <c r="K21" i="74"/>
  <c r="G21" i="74"/>
  <c r="C21" i="74"/>
  <c r="K20" i="74"/>
  <c r="G20" i="74"/>
  <c r="C20" i="74"/>
  <c r="K19" i="74"/>
  <c r="G19" i="74"/>
  <c r="C19" i="74"/>
  <c r="K18" i="74"/>
  <c r="G18" i="74"/>
  <c r="C18" i="74"/>
  <c r="K17" i="74"/>
  <c r="G17" i="74"/>
  <c r="C17" i="74"/>
  <c r="K16" i="74"/>
  <c r="G16" i="74"/>
  <c r="C16" i="74"/>
  <c r="K15" i="74"/>
  <c r="G15" i="74"/>
  <c r="C15" i="74"/>
  <c r="K14" i="74"/>
  <c r="G14" i="74"/>
  <c r="C14" i="74"/>
  <c r="K13" i="74"/>
  <c r="G13" i="74"/>
  <c r="C13" i="74"/>
  <c r="M23" i="28" l="1"/>
  <c r="M22" i="28"/>
  <c r="M21" i="28"/>
  <c r="M20" i="28"/>
  <c r="M19" i="28"/>
  <c r="M18" i="28"/>
  <c r="M17" i="28"/>
  <c r="H12" i="91" l="1"/>
  <c r="H13" i="91"/>
  <c r="H14" i="91"/>
  <c r="H15" i="91"/>
  <c r="H16" i="91"/>
  <c r="H17" i="91"/>
  <c r="H18" i="91"/>
  <c r="H19" i="91"/>
  <c r="H20" i="91"/>
  <c r="H21" i="91"/>
  <c r="N25" i="101" l="1"/>
  <c r="N21" i="101"/>
  <c r="N20" i="101"/>
  <c r="N19" i="101"/>
  <c r="N24" i="100"/>
  <c r="N22" i="100"/>
  <c r="N21" i="100"/>
  <c r="N20" i="100"/>
  <c r="E18" i="98" l="1"/>
  <c r="C18" i="98"/>
  <c r="E17" i="98"/>
  <c r="C17" i="98"/>
  <c r="E16" i="98"/>
  <c r="C16" i="98"/>
  <c r="E15" i="98"/>
  <c r="C15" i="98"/>
  <c r="E14" i="98"/>
  <c r="C14" i="98"/>
  <c r="E13" i="98"/>
  <c r="C13" i="98"/>
  <c r="E12" i="98"/>
  <c r="C12" i="98"/>
  <c r="E23" i="97"/>
  <c r="E22" i="97"/>
  <c r="E21" i="97"/>
  <c r="E20" i="97"/>
  <c r="E19" i="97"/>
  <c r="E18" i="97"/>
  <c r="E17" i="97"/>
  <c r="E16" i="97"/>
  <c r="E15" i="97"/>
  <c r="E14" i="97"/>
  <c r="E13" i="97"/>
  <c r="E12" i="97"/>
  <c r="C23" i="97"/>
  <c r="C22" i="97"/>
  <c r="C21" i="97"/>
  <c r="C20" i="97"/>
  <c r="C19" i="97"/>
  <c r="C18" i="97"/>
  <c r="C17" i="97"/>
  <c r="C16" i="97"/>
  <c r="C15" i="97"/>
  <c r="C14" i="97"/>
  <c r="C13" i="97"/>
  <c r="C12" i="97"/>
  <c r="E23" i="91" l="1"/>
  <c r="C23" i="91"/>
  <c r="K22" i="91"/>
  <c r="E22" i="91"/>
  <c r="C22" i="91"/>
  <c r="K21" i="91"/>
  <c r="E21" i="91"/>
  <c r="C21" i="91"/>
  <c r="K20" i="91"/>
  <c r="E20" i="91"/>
  <c r="C20" i="91"/>
  <c r="K19" i="91"/>
  <c r="E19" i="91"/>
  <c r="C19" i="91"/>
  <c r="K18" i="91"/>
  <c r="E18" i="91"/>
  <c r="C18" i="91"/>
  <c r="K17" i="91"/>
  <c r="E17" i="91"/>
  <c r="C17" i="91"/>
  <c r="K16" i="91"/>
  <c r="E16" i="91"/>
  <c r="C16" i="91"/>
  <c r="K15" i="91"/>
  <c r="E15" i="91"/>
  <c r="C15" i="91"/>
  <c r="K14" i="91"/>
  <c r="E14" i="91"/>
  <c r="C14" i="91"/>
  <c r="K13" i="91"/>
  <c r="E13" i="91"/>
  <c r="C13" i="91"/>
  <c r="K12" i="91"/>
  <c r="E12" i="91"/>
  <c r="C12" i="91"/>
  <c r="G31" i="73" l="1"/>
  <c r="C31" i="73"/>
  <c r="G30" i="73"/>
  <c r="C30" i="73"/>
  <c r="G29" i="73"/>
  <c r="C29" i="73"/>
  <c r="G28" i="73"/>
  <c r="C28" i="73"/>
  <c r="K27" i="73"/>
  <c r="G27" i="73"/>
  <c r="C27" i="73"/>
  <c r="K26" i="73"/>
  <c r="G26" i="73"/>
  <c r="C26" i="73"/>
  <c r="K25" i="73"/>
  <c r="G25" i="73"/>
  <c r="C25" i="73"/>
  <c r="K24" i="73"/>
  <c r="G24" i="73"/>
  <c r="C24" i="73"/>
  <c r="K23" i="73"/>
  <c r="G23" i="73"/>
  <c r="C23" i="73"/>
  <c r="K22" i="73"/>
  <c r="G22" i="73"/>
  <c r="C22" i="73"/>
  <c r="K21" i="73"/>
  <c r="G21" i="73"/>
  <c r="C21" i="73"/>
  <c r="K20" i="73"/>
  <c r="G20" i="73"/>
  <c r="C20" i="73"/>
  <c r="K19" i="73"/>
  <c r="G19" i="73"/>
  <c r="C19" i="73"/>
  <c r="K18" i="73"/>
  <c r="G18" i="73"/>
  <c r="C18" i="73"/>
  <c r="K17" i="73"/>
  <c r="G17" i="73"/>
  <c r="C17" i="73"/>
  <c r="K16" i="73"/>
  <c r="G16" i="73"/>
  <c r="C16" i="73"/>
  <c r="K15" i="73"/>
  <c r="G15" i="73"/>
  <c r="C15" i="73"/>
  <c r="K14" i="73"/>
  <c r="G14" i="73"/>
  <c r="C14" i="73"/>
  <c r="K13" i="73"/>
  <c r="G13" i="73"/>
  <c r="C13" i="73"/>
  <c r="E21" i="52" l="1"/>
  <c r="E20" i="52"/>
  <c r="E19" i="52"/>
  <c r="E18" i="52"/>
  <c r="E17" i="52"/>
  <c r="E16" i="52"/>
  <c r="E15" i="52"/>
  <c r="E14" i="52"/>
  <c r="E13" i="52"/>
  <c r="E12" i="52"/>
  <c r="G24" i="2" l="1"/>
  <c r="K13" i="3" l="1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G27" i="2" l="1"/>
  <c r="G26" i="2"/>
  <c r="G25" i="2"/>
  <c r="G23" i="2"/>
  <c r="G22" i="2"/>
  <c r="G21" i="2"/>
  <c r="G20" i="2"/>
  <c r="G19" i="2"/>
  <c r="G18" i="2"/>
  <c r="G17" i="2"/>
  <c r="G16" i="2"/>
  <c r="G15" i="2"/>
  <c r="G14" i="2"/>
  <c r="G13" i="2"/>
  <c r="E20" i="69" l="1"/>
  <c r="C20" i="69"/>
  <c r="E19" i="69"/>
  <c r="C19" i="69"/>
  <c r="E18" i="69"/>
  <c r="C18" i="69"/>
  <c r="E17" i="69"/>
  <c r="C17" i="69"/>
  <c r="E16" i="69"/>
  <c r="C16" i="69"/>
  <c r="E15" i="69"/>
  <c r="C15" i="69"/>
  <c r="E14" i="69"/>
  <c r="C14" i="69"/>
  <c r="E13" i="69"/>
  <c r="C13" i="69"/>
  <c r="E12" i="69"/>
  <c r="C12" i="69"/>
  <c r="L20" i="44" l="1"/>
  <c r="L19" i="44"/>
  <c r="L18" i="44"/>
  <c r="L17" i="44"/>
  <c r="L16" i="44"/>
  <c r="L15" i="44"/>
  <c r="L14" i="44"/>
  <c r="L13" i="44"/>
  <c r="L12" i="44"/>
  <c r="L11" i="44"/>
  <c r="H20" i="44"/>
  <c r="H19" i="44"/>
  <c r="H18" i="44"/>
  <c r="H17" i="44"/>
  <c r="H16" i="44"/>
  <c r="H15" i="44"/>
  <c r="H14" i="44"/>
  <c r="H13" i="44"/>
  <c r="H12" i="44"/>
  <c r="H11" i="44"/>
  <c r="F20" i="44"/>
  <c r="F19" i="44"/>
  <c r="F18" i="44"/>
  <c r="F17" i="44"/>
  <c r="F16" i="44"/>
  <c r="F15" i="44"/>
  <c r="F14" i="44"/>
  <c r="F13" i="44"/>
  <c r="F12" i="44"/>
  <c r="F11" i="44"/>
  <c r="D20" i="44"/>
  <c r="D19" i="44"/>
  <c r="D18" i="44"/>
  <c r="D17" i="44"/>
  <c r="D16" i="44"/>
  <c r="D15" i="44"/>
  <c r="D14" i="44"/>
  <c r="D13" i="44"/>
  <c r="D12" i="44"/>
  <c r="D11" i="44"/>
  <c r="L21" i="45"/>
  <c r="L20" i="45"/>
  <c r="L19" i="45"/>
  <c r="L18" i="45"/>
  <c r="L17" i="45"/>
  <c r="L16" i="45"/>
  <c r="L15" i="45"/>
  <c r="L14" i="45"/>
  <c r="L13" i="45"/>
  <c r="L12" i="45"/>
  <c r="J21" i="45"/>
  <c r="J20" i="45"/>
  <c r="J19" i="45"/>
  <c r="J18" i="45"/>
  <c r="J17" i="45"/>
  <c r="J16" i="45"/>
  <c r="J15" i="45"/>
  <c r="J14" i="45"/>
  <c r="J13" i="45"/>
  <c r="J12" i="45"/>
  <c r="H21" i="45"/>
  <c r="H20" i="45"/>
  <c r="H19" i="45"/>
  <c r="H18" i="45"/>
  <c r="H17" i="45"/>
  <c r="H16" i="45"/>
  <c r="H15" i="45"/>
  <c r="H14" i="45"/>
  <c r="H13" i="45"/>
  <c r="H12" i="45"/>
  <c r="F21" i="45"/>
  <c r="F20" i="45"/>
  <c r="F19" i="45"/>
  <c r="F18" i="45"/>
  <c r="F17" i="45"/>
  <c r="F16" i="45"/>
  <c r="F15" i="45"/>
  <c r="F14" i="45"/>
  <c r="F13" i="45"/>
  <c r="F12" i="45"/>
  <c r="D21" i="45"/>
  <c r="D20" i="45"/>
  <c r="D19" i="45"/>
  <c r="D18" i="45"/>
  <c r="D17" i="45"/>
  <c r="D16" i="45"/>
  <c r="D15" i="45"/>
  <c r="D14" i="45"/>
  <c r="D13" i="45"/>
  <c r="D12" i="45"/>
  <c r="L21" i="47"/>
  <c r="L20" i="47"/>
  <c r="L19" i="47"/>
  <c r="L18" i="47"/>
  <c r="L17" i="47"/>
  <c r="L16" i="47"/>
  <c r="L15" i="47"/>
  <c r="L14" i="47"/>
  <c r="L13" i="47"/>
  <c r="L12" i="47"/>
  <c r="J21" i="47"/>
  <c r="J20" i="47"/>
  <c r="J19" i="47"/>
  <c r="J18" i="47"/>
  <c r="J17" i="47"/>
  <c r="J16" i="47"/>
  <c r="J15" i="47"/>
  <c r="J14" i="47"/>
  <c r="J13" i="47"/>
  <c r="J12" i="47"/>
  <c r="H21" i="47"/>
  <c r="H20" i="47"/>
  <c r="H19" i="47"/>
  <c r="H18" i="47"/>
  <c r="H17" i="47"/>
  <c r="H16" i="47"/>
  <c r="H15" i="47"/>
  <c r="H14" i="47"/>
  <c r="H13" i="47"/>
  <c r="H12" i="47"/>
  <c r="F21" i="47"/>
  <c r="F20" i="47"/>
  <c r="F19" i="47"/>
  <c r="F18" i="47"/>
  <c r="F17" i="47"/>
  <c r="F16" i="47"/>
  <c r="F15" i="47"/>
  <c r="F14" i="47"/>
  <c r="F13" i="47"/>
  <c r="F12" i="47"/>
  <c r="D21" i="47"/>
  <c r="D20" i="47"/>
  <c r="D19" i="47"/>
  <c r="D18" i="47"/>
  <c r="D17" i="47"/>
  <c r="D16" i="47"/>
  <c r="D15" i="47"/>
  <c r="D14" i="47"/>
  <c r="D13" i="47"/>
  <c r="D12" i="47"/>
  <c r="L21" i="48"/>
  <c r="L20" i="48"/>
  <c r="L19" i="48"/>
  <c r="L18" i="48"/>
  <c r="L17" i="48"/>
  <c r="L16" i="48"/>
  <c r="L15" i="48"/>
  <c r="L14" i="48"/>
  <c r="L13" i="48"/>
  <c r="L12" i="48"/>
  <c r="J21" i="48"/>
  <c r="J20" i="48"/>
  <c r="J19" i="48"/>
  <c r="J18" i="48"/>
  <c r="J17" i="48"/>
  <c r="J16" i="48"/>
  <c r="J15" i="48"/>
  <c r="J14" i="48"/>
  <c r="J13" i="48"/>
  <c r="J12" i="48"/>
  <c r="H21" i="48"/>
  <c r="H20" i="48"/>
  <c r="H19" i="48"/>
  <c r="H18" i="48"/>
  <c r="H17" i="48"/>
  <c r="H16" i="48"/>
  <c r="H15" i="48"/>
  <c r="H14" i="48"/>
  <c r="H13" i="48"/>
  <c r="H12" i="48"/>
  <c r="F21" i="48"/>
  <c r="F20" i="48"/>
  <c r="F19" i="48"/>
  <c r="F18" i="48"/>
  <c r="F17" i="48"/>
  <c r="F16" i="48"/>
  <c r="F15" i="48"/>
  <c r="F14" i="48"/>
  <c r="F13" i="48"/>
  <c r="F12" i="48"/>
  <c r="D21" i="48"/>
  <c r="D20" i="48"/>
  <c r="D19" i="48"/>
  <c r="D18" i="48"/>
  <c r="D17" i="48"/>
  <c r="D16" i="48"/>
  <c r="D15" i="48"/>
  <c r="D14" i="48"/>
  <c r="D13" i="48"/>
  <c r="D12" i="48"/>
  <c r="E47" i="50" l="1"/>
  <c r="E46" i="50"/>
  <c r="E45" i="50"/>
  <c r="E44" i="50"/>
  <c r="E43" i="50"/>
  <c r="E42" i="50"/>
  <c r="E41" i="50"/>
  <c r="E40" i="50"/>
  <c r="E39" i="50"/>
  <c r="E38" i="50"/>
  <c r="E37" i="50"/>
  <c r="E36" i="50"/>
  <c r="E35" i="50"/>
  <c r="E34" i="50"/>
  <c r="E33" i="50"/>
  <c r="E32" i="50"/>
  <c r="E31" i="50"/>
  <c r="E30" i="50"/>
  <c r="E29" i="50"/>
  <c r="E28" i="50"/>
  <c r="E27" i="50"/>
  <c r="E26" i="50"/>
  <c r="E25" i="50"/>
  <c r="E24" i="50"/>
  <c r="E23" i="50"/>
  <c r="E22" i="50"/>
  <c r="E21" i="50"/>
  <c r="E20" i="50"/>
  <c r="E19" i="50"/>
  <c r="E18" i="50"/>
  <c r="E17" i="50"/>
  <c r="E16" i="50"/>
  <c r="E15" i="50"/>
  <c r="E14" i="50"/>
  <c r="E13" i="50"/>
  <c r="E12" i="50"/>
  <c r="H21" i="31" l="1"/>
  <c r="H20" i="31"/>
  <c r="H19" i="31"/>
  <c r="H18" i="31"/>
  <c r="H17" i="31"/>
  <c r="H16" i="31"/>
  <c r="H15" i="31"/>
  <c r="H14" i="31"/>
  <c r="H13" i="31"/>
  <c r="H12" i="31"/>
  <c r="K23" i="28"/>
  <c r="G23" i="28"/>
  <c r="D23" i="28"/>
  <c r="K22" i="28"/>
  <c r="G22" i="28"/>
  <c r="D22" i="28"/>
  <c r="K21" i="28"/>
  <c r="G21" i="28"/>
  <c r="D21" i="28"/>
  <c r="K20" i="28"/>
  <c r="G20" i="28"/>
  <c r="D20" i="28"/>
  <c r="K19" i="28"/>
  <c r="G19" i="28"/>
  <c r="D19" i="28"/>
  <c r="K18" i="28"/>
  <c r="G18" i="28"/>
  <c r="D18" i="28"/>
  <c r="K17" i="28"/>
  <c r="G17" i="28"/>
  <c r="D17" i="28"/>
  <c r="K16" i="28"/>
  <c r="D16" i="28"/>
  <c r="K15" i="28"/>
  <c r="D15" i="28"/>
  <c r="K14" i="28"/>
  <c r="D14" i="28"/>
  <c r="K13" i="28"/>
  <c r="D13" i="28"/>
  <c r="K12" i="28"/>
  <c r="D12" i="28"/>
  <c r="K23" i="27"/>
  <c r="G23" i="27"/>
  <c r="D23" i="27"/>
  <c r="K22" i="27"/>
  <c r="G22" i="27"/>
  <c r="D22" i="27"/>
  <c r="K21" i="27"/>
  <c r="G21" i="27"/>
  <c r="D21" i="27"/>
  <c r="K20" i="27"/>
  <c r="G20" i="27"/>
  <c r="D20" i="27"/>
  <c r="K19" i="27"/>
  <c r="G19" i="27"/>
  <c r="D19" i="27"/>
  <c r="K18" i="27"/>
  <c r="G18" i="27"/>
  <c r="D18" i="27"/>
  <c r="K17" i="27"/>
  <c r="D17" i="27"/>
  <c r="K16" i="27"/>
  <c r="D16" i="27"/>
  <c r="K15" i="27"/>
  <c r="D15" i="27"/>
  <c r="K14" i="27"/>
  <c r="D14" i="27"/>
  <c r="K13" i="27"/>
  <c r="D13" i="27"/>
  <c r="K12" i="27"/>
  <c r="D12" i="27"/>
  <c r="K23" i="26"/>
  <c r="G23" i="26"/>
  <c r="D23" i="26"/>
  <c r="K22" i="26"/>
  <c r="G22" i="26"/>
  <c r="D22" i="26"/>
  <c r="K21" i="26"/>
  <c r="G21" i="26"/>
  <c r="D21" i="26"/>
  <c r="K20" i="26"/>
  <c r="G20" i="26"/>
  <c r="D20" i="26"/>
  <c r="K19" i="26"/>
  <c r="G19" i="26"/>
  <c r="D19" i="26"/>
  <c r="K18" i="26"/>
  <c r="G18" i="26"/>
  <c r="D18" i="26"/>
  <c r="K17" i="26"/>
  <c r="G17" i="26"/>
  <c r="D17" i="26"/>
  <c r="K16" i="26"/>
  <c r="D16" i="26"/>
  <c r="K15" i="26"/>
  <c r="D15" i="26"/>
  <c r="K14" i="26"/>
  <c r="D14" i="26"/>
  <c r="K13" i="26"/>
  <c r="D13" i="26"/>
  <c r="K12" i="26"/>
  <c r="D12" i="26"/>
  <c r="G30" i="20"/>
  <c r="C30" i="20"/>
  <c r="G29" i="20"/>
  <c r="C29" i="20"/>
  <c r="G28" i="20"/>
  <c r="C28" i="20"/>
  <c r="K27" i="20"/>
  <c r="G27" i="20"/>
  <c r="C27" i="20"/>
  <c r="K26" i="20"/>
  <c r="G26" i="20"/>
  <c r="C26" i="20"/>
  <c r="K25" i="20"/>
  <c r="G25" i="20"/>
  <c r="C25" i="20"/>
  <c r="K24" i="20"/>
  <c r="G24" i="20"/>
  <c r="C24" i="20"/>
  <c r="K23" i="20"/>
  <c r="G23" i="20"/>
  <c r="C23" i="20"/>
  <c r="K22" i="20"/>
  <c r="G22" i="20"/>
  <c r="C22" i="20"/>
  <c r="K21" i="20"/>
  <c r="G21" i="20"/>
  <c r="C21" i="20"/>
  <c r="K20" i="20"/>
  <c r="G20" i="20"/>
  <c r="C20" i="20"/>
  <c r="K19" i="20"/>
  <c r="G19" i="20"/>
  <c r="C19" i="20"/>
  <c r="K18" i="20"/>
  <c r="G18" i="20"/>
  <c r="C18" i="20"/>
  <c r="K17" i="20"/>
  <c r="G17" i="20"/>
  <c r="C17" i="20"/>
  <c r="K16" i="20"/>
  <c r="G16" i="20"/>
  <c r="C16" i="20"/>
  <c r="K15" i="20"/>
  <c r="G15" i="20"/>
  <c r="C15" i="20"/>
  <c r="K14" i="20"/>
  <c r="G14" i="20"/>
  <c r="C14" i="20"/>
  <c r="K13" i="20"/>
  <c r="G13" i="20"/>
  <c r="C13" i="20"/>
  <c r="G25" i="12" l="1"/>
  <c r="E25" i="12"/>
  <c r="C25" i="12"/>
  <c r="G24" i="12"/>
  <c r="E24" i="12"/>
  <c r="C24" i="12"/>
  <c r="G23" i="12"/>
  <c r="E23" i="12"/>
  <c r="C23" i="12"/>
  <c r="G22" i="12"/>
  <c r="E22" i="12"/>
  <c r="C22" i="12"/>
  <c r="G21" i="12"/>
  <c r="E21" i="12"/>
  <c r="C21" i="12"/>
  <c r="G20" i="12"/>
  <c r="E20" i="12"/>
  <c r="C20" i="12"/>
  <c r="G19" i="12"/>
  <c r="E19" i="12"/>
  <c r="C19" i="12"/>
  <c r="G18" i="12"/>
  <c r="E18" i="12"/>
  <c r="C18" i="12"/>
  <c r="G17" i="12"/>
  <c r="E17" i="12"/>
  <c r="C17" i="12"/>
  <c r="G16" i="12"/>
  <c r="E16" i="12"/>
  <c r="C16" i="12"/>
  <c r="G15" i="12"/>
  <c r="E15" i="12"/>
  <c r="C15" i="12"/>
  <c r="G14" i="12"/>
  <c r="E14" i="12"/>
  <c r="C14" i="12"/>
  <c r="G13" i="12"/>
  <c r="E13" i="12"/>
  <c r="C13" i="12"/>
  <c r="G12" i="12"/>
  <c r="E12" i="12"/>
  <c r="C12" i="12"/>
  <c r="G11" i="12"/>
  <c r="E11" i="12"/>
  <c r="C11" i="12"/>
  <c r="G31" i="10"/>
  <c r="C31" i="10"/>
  <c r="G30" i="10"/>
  <c r="C30" i="10"/>
  <c r="G29" i="10"/>
  <c r="C29" i="10"/>
  <c r="G28" i="10"/>
  <c r="C28" i="10"/>
  <c r="K27" i="10"/>
  <c r="G27" i="10"/>
  <c r="C27" i="10"/>
  <c r="K26" i="10"/>
  <c r="G26" i="10"/>
  <c r="C26" i="10"/>
  <c r="K25" i="10"/>
  <c r="G25" i="10"/>
  <c r="C25" i="10"/>
  <c r="K24" i="10"/>
  <c r="G24" i="10"/>
  <c r="C24" i="10"/>
  <c r="K23" i="10"/>
  <c r="G23" i="10"/>
  <c r="C23" i="10"/>
  <c r="K22" i="10"/>
  <c r="G22" i="10"/>
  <c r="C22" i="10"/>
  <c r="K21" i="10"/>
  <c r="G21" i="10"/>
  <c r="C21" i="10"/>
  <c r="K20" i="10"/>
  <c r="G20" i="10"/>
  <c r="C20" i="10"/>
  <c r="K19" i="10"/>
  <c r="G19" i="10"/>
  <c r="C19" i="10"/>
  <c r="K18" i="10"/>
  <c r="G18" i="10"/>
  <c r="C18" i="10"/>
  <c r="K17" i="10"/>
  <c r="G17" i="10"/>
  <c r="C17" i="10"/>
  <c r="K16" i="10"/>
  <c r="G16" i="10"/>
  <c r="C16" i="10"/>
  <c r="K15" i="10"/>
  <c r="G15" i="10"/>
  <c r="C15" i="10"/>
  <c r="K14" i="10"/>
  <c r="G14" i="10"/>
  <c r="C14" i="10"/>
  <c r="K13" i="10"/>
  <c r="G13" i="10"/>
  <c r="C13" i="10"/>
  <c r="E21" i="8"/>
  <c r="E20" i="8"/>
  <c r="J19" i="8"/>
  <c r="E19" i="8"/>
  <c r="J18" i="8"/>
  <c r="E18" i="8"/>
  <c r="J17" i="8"/>
  <c r="E17" i="8"/>
  <c r="J16" i="8"/>
  <c r="E16" i="8"/>
  <c r="J15" i="8"/>
  <c r="E15" i="8"/>
  <c r="J14" i="8"/>
  <c r="E14" i="8"/>
  <c r="J13" i="8"/>
  <c r="E13" i="8"/>
  <c r="J12" i="8"/>
  <c r="E12" i="8"/>
  <c r="G30" i="3"/>
  <c r="C30" i="3"/>
  <c r="G29" i="3"/>
  <c r="C29" i="3"/>
  <c r="G28" i="3"/>
  <c r="C28" i="3"/>
  <c r="G27" i="3"/>
  <c r="C27" i="3"/>
  <c r="G26" i="3"/>
  <c r="C26" i="3"/>
  <c r="G25" i="3"/>
  <c r="C25" i="3"/>
  <c r="G24" i="3"/>
  <c r="C24" i="3"/>
  <c r="G23" i="3"/>
  <c r="C23" i="3"/>
  <c r="G22" i="3"/>
  <c r="C22" i="3"/>
  <c r="G21" i="3"/>
  <c r="C21" i="3"/>
  <c r="G20" i="3"/>
  <c r="C20" i="3"/>
  <c r="G19" i="3"/>
  <c r="C19" i="3"/>
  <c r="G18" i="3"/>
  <c r="C18" i="3"/>
  <c r="G17" i="3"/>
  <c r="C17" i="3"/>
  <c r="G16" i="3"/>
  <c r="C16" i="3"/>
  <c r="G15" i="3"/>
  <c r="C15" i="3"/>
  <c r="G14" i="3"/>
  <c r="C14" i="3"/>
  <c r="G13" i="3"/>
  <c r="C13" i="3"/>
  <c r="E27" i="2"/>
  <c r="C27" i="2"/>
  <c r="E26" i="2"/>
  <c r="C26" i="2"/>
  <c r="E25" i="2"/>
  <c r="C25" i="2"/>
  <c r="E24" i="2"/>
  <c r="C24" i="2"/>
  <c r="E23" i="2"/>
  <c r="C23" i="2"/>
  <c r="E22" i="2"/>
  <c r="C22" i="2"/>
  <c r="E21" i="2"/>
  <c r="C21" i="2"/>
  <c r="E20" i="2"/>
  <c r="C20" i="2"/>
  <c r="E19" i="2"/>
  <c r="C19" i="2"/>
  <c r="E18" i="2"/>
  <c r="C18" i="2"/>
  <c r="E17" i="2"/>
  <c r="C17" i="2"/>
  <c r="E16" i="2"/>
  <c r="C16" i="2"/>
  <c r="E15" i="2"/>
  <c r="C15" i="2"/>
  <c r="E14" i="2"/>
  <c r="C14" i="2"/>
  <c r="E13" i="2"/>
  <c r="C13" i="2"/>
</calcChain>
</file>

<file path=xl/sharedStrings.xml><?xml version="1.0" encoding="utf-8"?>
<sst xmlns="http://schemas.openxmlformats.org/spreadsheetml/2006/main" count="3335" uniqueCount="461">
  <si>
    <t>Диаметр 
(DN)</t>
  </si>
  <si>
    <t>Цена с НДС (руб.)</t>
  </si>
  <si>
    <t>Без НДС</t>
  </si>
  <si>
    <t>с рукояткой</t>
  </si>
  <si>
    <t>с редуктором</t>
  </si>
  <si>
    <t>DN10</t>
  </si>
  <si>
    <t>DN15</t>
  </si>
  <si>
    <t>DN20</t>
  </si>
  <si>
    <t>DN25</t>
  </si>
  <si>
    <t>DN32</t>
  </si>
  <si>
    <t>DN40</t>
  </si>
  <si>
    <t>DN50</t>
  </si>
  <si>
    <t>DN65/50</t>
  </si>
  <si>
    <t>DN65</t>
  </si>
  <si>
    <t>DN80</t>
  </si>
  <si>
    <t>DN100/80</t>
  </si>
  <si>
    <t>DN100</t>
  </si>
  <si>
    <t>DN125/100</t>
  </si>
  <si>
    <t>DN125</t>
  </si>
  <si>
    <t>DN150/100</t>
  </si>
  <si>
    <t>DN150</t>
  </si>
  <si>
    <t>DN200/150</t>
  </si>
  <si>
    <t>DN200</t>
  </si>
  <si>
    <t>DN250/200</t>
  </si>
  <si>
    <t>DN250*</t>
  </si>
  <si>
    <t>DN300/250*</t>
  </si>
  <si>
    <t>DN300*</t>
  </si>
  <si>
    <t>DN350/300*</t>
  </si>
  <si>
    <t>DN350*</t>
  </si>
  <si>
    <t>по запросу</t>
  </si>
  <si>
    <t>DN400*</t>
  </si>
  <si>
    <t>DN500/400*</t>
  </si>
  <si>
    <t>DN500*</t>
  </si>
  <si>
    <t>DN600*</t>
  </si>
  <si>
    <t>DN700*</t>
  </si>
  <si>
    <t>* C DN250  шаровой кран укомплектован редуктором</t>
  </si>
  <si>
    <t xml:space="preserve">Цена с НДС (руб.) </t>
  </si>
  <si>
    <t>Рабочая среда:  пар, вода</t>
  </si>
  <si>
    <t>Давление (PN)</t>
  </si>
  <si>
    <t xml:space="preserve">Без НДС </t>
  </si>
  <si>
    <t>Под заказ изготавливаются с комбинированным типом присоединения (фланец/приварка)</t>
  </si>
  <si>
    <r>
      <t xml:space="preserve">Краны шаровые цельносварные
</t>
    </r>
    <r>
      <rPr>
        <b/>
        <sz val="10"/>
        <color rgb="FFFF0000"/>
        <rFont val="Arial"/>
        <family val="2"/>
        <charset val="204"/>
      </rPr>
      <t>складские позиции</t>
    </r>
  </si>
  <si>
    <r>
      <t xml:space="preserve">Сталь </t>
    </r>
    <r>
      <rPr>
        <b/>
        <sz val="10"/>
        <color rgb="FFFF0000"/>
        <rFont val="Arial"/>
        <family val="2"/>
        <charset val="204"/>
      </rPr>
      <t>20</t>
    </r>
    <r>
      <rPr>
        <b/>
        <sz val="10"/>
        <color theme="1"/>
        <rFont val="Arial"/>
        <family val="2"/>
        <charset val="204"/>
      </rPr>
      <t>,  температура: от -40°С до +200°С</t>
    </r>
  </si>
  <si>
    <t>DN20/15</t>
  </si>
  <si>
    <t xml:space="preserve">DN25/20 </t>
  </si>
  <si>
    <t>DN32/25</t>
  </si>
  <si>
    <t>DN40/32</t>
  </si>
  <si>
    <t>DN50/40</t>
  </si>
  <si>
    <t>DN80/65</t>
  </si>
  <si>
    <t>DN150/125</t>
  </si>
  <si>
    <t>DN400/300*</t>
  </si>
  <si>
    <t>DN600/500*</t>
  </si>
  <si>
    <t>DN700/600*</t>
  </si>
  <si>
    <t>Диаметр (DN)</t>
  </si>
  <si>
    <t>Строительная длина</t>
  </si>
  <si>
    <t>108 мм</t>
  </si>
  <si>
    <t>117 мм</t>
  </si>
  <si>
    <t>127 мм</t>
  </si>
  <si>
    <t>140 мм</t>
  </si>
  <si>
    <t>165 мм</t>
  </si>
  <si>
    <t>180 мм</t>
  </si>
  <si>
    <t>200 мм</t>
  </si>
  <si>
    <t>210 мм</t>
  </si>
  <si>
    <t>230 мм</t>
  </si>
  <si>
    <t>255 мм</t>
  </si>
  <si>
    <t>280 мм</t>
  </si>
  <si>
    <t>330 мм</t>
  </si>
  <si>
    <t>Давление 
(PN)</t>
  </si>
  <si>
    <t>3/8”</t>
  </si>
  <si>
    <t>3/4”</t>
  </si>
  <si>
    <t>½”</t>
  </si>
  <si>
    <t>1”</t>
  </si>
  <si>
    <t>1 1/4”</t>
  </si>
  <si>
    <t>1 1/2”</t>
  </si>
  <si>
    <t>2”</t>
  </si>
  <si>
    <t>2  1/2”</t>
  </si>
  <si>
    <t>3”</t>
  </si>
  <si>
    <t>4”</t>
  </si>
  <si>
    <t>DN25/20</t>
  </si>
  <si>
    <t xml:space="preserve">DN25 </t>
  </si>
  <si>
    <t xml:space="preserve">DN40/32 </t>
  </si>
  <si>
    <r>
      <t xml:space="preserve">Краны шаровые разборные
</t>
    </r>
    <r>
      <rPr>
        <b/>
        <sz val="10"/>
        <color rgb="FFFF0000"/>
        <rFont val="Arial"/>
        <family val="2"/>
        <charset val="204"/>
      </rPr>
      <t>заказные позиции</t>
    </r>
  </si>
  <si>
    <t>* С DN250 шаровой кран укомплектован редуктором</t>
  </si>
  <si>
    <r>
      <t xml:space="preserve">Краны шаровые разборные
</t>
    </r>
    <r>
      <rPr>
        <sz val="10"/>
        <color rgb="FFFF0000"/>
        <rFont val="Arial"/>
        <family val="2"/>
        <charset val="204"/>
      </rPr>
      <t>заказные позиции</t>
    </r>
  </si>
  <si>
    <t>DN150 редуктор только для PN40</t>
  </si>
  <si>
    <t>DN200/150 редуктор только для PN40</t>
  </si>
  <si>
    <r>
      <t xml:space="preserve">Сталь </t>
    </r>
    <r>
      <rPr>
        <b/>
        <sz val="10"/>
        <color rgb="FFFF0000"/>
        <rFont val="Arial"/>
        <family val="2"/>
        <charset val="204"/>
      </rPr>
      <t>09Г2С</t>
    </r>
    <r>
      <rPr>
        <b/>
        <sz val="10"/>
        <color theme="1"/>
        <rFont val="Arial"/>
        <family val="2"/>
        <charset val="204"/>
      </rPr>
      <t>,  температура: от -60°С до +200°С</t>
    </r>
  </si>
  <si>
    <t>DN150*</t>
  </si>
  <si>
    <t>DN200*</t>
  </si>
  <si>
    <t>* С DN150  шаровой кран укомплектован редуктором</t>
  </si>
  <si>
    <t>* С DN250 диаметра шаровой кран укомплектован редуктором</t>
  </si>
  <si>
    <r>
      <t xml:space="preserve">Краны шаровые цельносварные
</t>
    </r>
    <r>
      <rPr>
        <b/>
        <sz val="10"/>
        <color rgb="FFFF0000"/>
        <rFont val="Arial"/>
        <family val="2"/>
        <charset val="204"/>
      </rPr>
      <t>заказные позиции</t>
    </r>
  </si>
  <si>
    <r>
      <t xml:space="preserve">Краны шаровые цельносварные
</t>
    </r>
    <r>
      <rPr>
        <sz val="10"/>
        <color rgb="FFFF0000"/>
        <rFont val="Arial"/>
        <family val="2"/>
        <charset val="204"/>
      </rPr>
      <t>заказные позиции</t>
    </r>
  </si>
  <si>
    <t>DN250/200*</t>
  </si>
  <si>
    <t>цена</t>
  </si>
  <si>
    <t>Рабочая среда: теплосетевая вода и другие жидкие энергоносители,
нейтральные к матералам деталей крана</t>
  </si>
  <si>
    <t>ЦрФ(П) фланцевый (под приварку)  равнопроцентный</t>
  </si>
  <si>
    <t>ЦлФ(П) фланцевый (под приварку) линейный</t>
  </si>
  <si>
    <t>ЦрФ(П) фланцевый (под приварку) равнопроцентный</t>
  </si>
  <si>
    <t>Давление
(PN)</t>
  </si>
  <si>
    <t>Диаметр
 (DN)</t>
  </si>
  <si>
    <t>Рабочая среда: природный, сжиженный газы, нефть, бензин и 
другие диэлектрические среды, нейтральные к материалам деталей крана</t>
  </si>
  <si>
    <t>DN200/150*</t>
  </si>
  <si>
    <t>Резьба (G)</t>
  </si>
  <si>
    <r>
      <t xml:space="preserve">10нж46фт ЦР.01, 10нж47фт ЦР.01 
НЕРЖАВЕЮЩИЙ ЦЕЛЬНОСВАРНОЙ МУФТОВЫЙ 
</t>
    </r>
    <r>
      <rPr>
        <b/>
        <i/>
        <sz val="12"/>
        <color rgb="FFFF0000"/>
        <rFont val="Arial"/>
        <family val="2"/>
        <charset val="204"/>
      </rPr>
      <t>подходит в т.ч. для агрессивных сред</t>
    </r>
  </si>
  <si>
    <t>Длина штока 
до 1000 мм</t>
  </si>
  <si>
    <t>Длина штока 
до 1500 мм</t>
  </si>
  <si>
    <t>Длина штока 
до 2000 мм</t>
  </si>
  <si>
    <t>Длина штока 
до 2500 мм</t>
  </si>
  <si>
    <t>Длина штока 
до 3000 мм</t>
  </si>
  <si>
    <t xml:space="preserve">* С редуктором </t>
  </si>
  <si>
    <t>*С редуктором</t>
  </si>
  <si>
    <t>* С редуктором</t>
  </si>
  <si>
    <t>* C редуктором</t>
  </si>
  <si>
    <t xml:space="preserve">Высота удлинителя шпинделя </t>
  </si>
  <si>
    <t>Покрытие
БИУРС</t>
  </si>
  <si>
    <t>Н=500-700</t>
  </si>
  <si>
    <t>Н=700-1000</t>
  </si>
  <si>
    <t>Н=1100-1800</t>
  </si>
  <si>
    <t>Н=1800-3000</t>
  </si>
  <si>
    <t>Н=600-800</t>
  </si>
  <si>
    <t>Н=800-1200</t>
  </si>
  <si>
    <t>Н=1200-1900</t>
  </si>
  <si>
    <t>Н=1500-2500</t>
  </si>
  <si>
    <t>Н=700-900</t>
  </si>
  <si>
    <t>Н=900-1300</t>
  </si>
  <si>
    <t>Н=1300-2000</t>
  </si>
  <si>
    <t>Н=2000-2500</t>
  </si>
  <si>
    <t>Прочее</t>
  </si>
  <si>
    <t>ЗАПОРНАЯ АРМАТУРА ДЛЯ ВОДЫ, ГАЗА и НЕФТЕПРОДУКТОВ</t>
  </si>
  <si>
    <t>наименовании линейки</t>
  </si>
  <si>
    <t>Маркировка</t>
  </si>
  <si>
    <t>Страница</t>
  </si>
  <si>
    <t>примечания</t>
  </si>
  <si>
    <r>
      <t xml:space="preserve">Кран шаровой сборный </t>
    </r>
    <r>
      <rPr>
        <b/>
        <sz val="14"/>
        <color rgb="FFFF0000"/>
        <rFont val="Calibri"/>
        <family val="2"/>
        <charset val="204"/>
        <scheme val="minor"/>
      </rPr>
      <t>складские позиции</t>
    </r>
  </si>
  <si>
    <t xml:space="preserve">11с67п СФ.00 </t>
  </si>
  <si>
    <t>прайс</t>
  </si>
  <si>
    <t>11с67п СУФ.00</t>
  </si>
  <si>
    <t xml:space="preserve">11с67п 5СФ.00 </t>
  </si>
  <si>
    <r>
      <t xml:space="preserve">Кран шаровой цельносварной </t>
    </r>
    <r>
      <rPr>
        <b/>
        <sz val="14"/>
        <color rgb="FFFF0000"/>
        <rFont val="Calibri"/>
        <family val="2"/>
        <charset val="204"/>
        <scheme val="minor"/>
      </rPr>
      <t>складские позиции</t>
    </r>
  </si>
  <si>
    <t>11с67п ЦУФ.00</t>
  </si>
  <si>
    <t>11с67п 2ЦП.00, 11с67п 2ЦФ.00</t>
  </si>
  <si>
    <t xml:space="preserve">11с67п ЦФ.00, 11с67п ЦП.00 </t>
  </si>
  <si>
    <r>
      <t xml:space="preserve">Кран шаровой сборный </t>
    </r>
    <r>
      <rPr>
        <b/>
        <sz val="13"/>
        <color rgb="FFFF0000"/>
        <rFont val="Calibri"/>
        <family val="2"/>
        <charset val="204"/>
        <scheme val="minor"/>
      </rPr>
      <t>заказные позиции</t>
    </r>
  </si>
  <si>
    <t>11с67п СУФ.01</t>
  </si>
  <si>
    <t>Нержавеющие литые</t>
  </si>
  <si>
    <t>10нж45фт ЛФ.01</t>
  </si>
  <si>
    <t xml:space="preserve">11с67п 5СП.00 </t>
  </si>
  <si>
    <t>11с67п СФ.01</t>
  </si>
  <si>
    <r>
      <t xml:space="preserve">Кран шаровой цельносварной </t>
    </r>
    <r>
      <rPr>
        <b/>
        <sz val="13"/>
        <color rgb="FFFF0000"/>
        <rFont val="Calibri"/>
        <family val="2"/>
        <charset val="204"/>
        <scheme val="minor"/>
      </rPr>
      <t>заказные позиции</t>
    </r>
  </si>
  <si>
    <t>Балансировочные стандартный проход</t>
  </si>
  <si>
    <t xml:space="preserve">11с67п 11ЦрФ.00; 11ЦлФ.00; 11ЦрП.00; 11ЦлП.00  </t>
  </si>
  <si>
    <t>Регулирующие полный проход</t>
  </si>
  <si>
    <t xml:space="preserve">11с67п 12ЦрФ.00; 12ЦлФ.00; 12ЦрП.00; 12ЦлП.00  </t>
  </si>
  <si>
    <t>Регулирующие стандартный проход</t>
  </si>
  <si>
    <t>11с67п 12ЦрФ.00; 12ЦлФ.00; 12ЦрП.00; 12ЦлП.00</t>
  </si>
  <si>
    <t>11с67п ЦР.01</t>
  </si>
  <si>
    <t>Нержавеющие муфтовые</t>
  </si>
  <si>
    <t>10нж45фт ЦР.01, 10нж46фт ЦР.01, 10нж47фт ЦР.01</t>
  </si>
  <si>
    <t>11с67п2ЦП.01, 11с67п2ЦФ.01</t>
  </si>
  <si>
    <t xml:space="preserve">11с67пЦФ.01, 11с67пЦП.01 </t>
  </si>
  <si>
    <t xml:space="preserve">ФС46с3фт ЛФ.00, ФС46ч3фт ЛФ.00, ФС46нж3фт ЛФ.00 </t>
  </si>
  <si>
    <t>Фильтр сетчатый магнитный</t>
  </si>
  <si>
    <t xml:space="preserve">ФС М 46ч3фт, ФС М 46с3фт   </t>
  </si>
  <si>
    <t>Затворы дисковые  литые запорно-регулирующие</t>
  </si>
  <si>
    <t>3Д32ч29рЛМ.00, 3Д32с44рЛМ.00</t>
  </si>
  <si>
    <t>Дистрибьютор ООО "Арматура М"</t>
  </si>
  <si>
    <t>lztamarshal.ru</t>
  </si>
  <si>
    <t>Изолирующие фланцевый, под приварку</t>
  </si>
  <si>
    <t>11с67п ЦФИ.00, 11с67п ЦПИ.00</t>
  </si>
  <si>
    <t>11с67п ЦРИ.00</t>
  </si>
  <si>
    <t>Изолирующие муфтовые</t>
  </si>
  <si>
    <t>С устройством защиты олт неанкционированного доступа (УЗНД), фланцевые</t>
  </si>
  <si>
    <t>С устройством защиты олт неанкционированного доступа (УЗНД), под приварку</t>
  </si>
  <si>
    <t>11с67п ЦП.00 с УЗНД</t>
  </si>
  <si>
    <t>11с67п ЦФ.00 с УЗНД</t>
  </si>
  <si>
    <t>Фильтр сетчатый</t>
  </si>
  <si>
    <t>11с67п ЦШ.00, 11с67п ЦШ.01</t>
  </si>
  <si>
    <t xml:space="preserve">11с67п ЦР.00 </t>
  </si>
  <si>
    <t xml:space="preserve">ЗД 32ч29р ЛФ, ЗД 32с29р ЛФ   
ЗАТВОР ДИСКОВЫЙ ЛИТОЙ </t>
  </si>
  <si>
    <t>Рабочая среда: воздух, вода, газ, масла, топливо, нефтепродукты</t>
  </si>
  <si>
    <t>DN250</t>
  </si>
  <si>
    <t>Фланцевые, ст 20</t>
  </si>
  <si>
    <t>Укороченные, ст 20</t>
  </si>
  <si>
    <t>Для ПАРА, фланцевые, ст 20</t>
  </si>
  <si>
    <t>Полный проход, ст 20</t>
  </si>
  <si>
    <t>Стандартный проход, ст 20</t>
  </si>
  <si>
    <t>Цена без НДС</t>
  </si>
  <si>
    <t>Укороченные (по длине задвижки), ст 20</t>
  </si>
  <si>
    <t>Муфтовые, ст 20</t>
  </si>
  <si>
    <t>Под приварку, ст 20</t>
  </si>
  <si>
    <t xml:space="preserve">11с67п СП.00 </t>
  </si>
  <si>
    <t>Фланцевые (ХЛ1), ст 09Г2С</t>
  </si>
  <si>
    <t>Под приварку  (ХЛ1), ст 09Г2С</t>
  </si>
  <si>
    <t xml:space="preserve">11с67п СП.01 </t>
  </si>
  <si>
    <t>Укороченные, ст 09Г2С</t>
  </si>
  <si>
    <t>Для ПАРА, под приварку, ст 20</t>
  </si>
  <si>
    <t>Трехходовой фланцевый, ст 20</t>
  </si>
  <si>
    <t>ТГ.00, ТТ.00</t>
  </si>
  <si>
    <t>Трехходовые муфтовые, ст 20</t>
  </si>
  <si>
    <t>ТТ СР.00</t>
  </si>
  <si>
    <t>Фланец-приварка, полный проход</t>
  </si>
  <si>
    <t>11с67п ЦФП.00</t>
  </si>
  <si>
    <t>Фланец-приварка, стандартный проход</t>
  </si>
  <si>
    <t xml:space="preserve">11с67п 2ЦФП.00 </t>
  </si>
  <si>
    <t>11с67п 3ЦП.00 грунт-эмаль ECOMAST E 280</t>
  </si>
  <si>
    <t>11с67п 3ЦП.01 грунт-эмаль ECOMAST E 280</t>
  </si>
  <si>
    <t>11с67п 3ЦПП.00 грунт-эмаль ECOMAST E 280</t>
  </si>
  <si>
    <t>11с67п 3ЦПП.01 грунт-эмаль ECOMAST E 280</t>
  </si>
  <si>
    <t xml:space="preserve">С удлинённым телескопическим шпинделем </t>
  </si>
  <si>
    <t>11с67п 3ЦтП.00.10 грунт-эмаль ECOMAST E 280/БИУРС</t>
  </si>
  <si>
    <t xml:space="preserve"> </t>
  </si>
  <si>
    <t>Цена</t>
  </si>
  <si>
    <r>
      <t xml:space="preserve">Кран шаровой </t>
    </r>
    <r>
      <rPr>
        <b/>
        <sz val="11"/>
        <color rgb="FFFF0000"/>
        <rFont val="Calibri"/>
        <family val="2"/>
        <charset val="204"/>
        <scheme val="minor"/>
      </rPr>
      <t>разборный фланцевый</t>
    </r>
    <r>
      <rPr>
        <b/>
        <sz val="11"/>
        <color theme="1"/>
        <rFont val="Calibri"/>
        <family val="2"/>
        <charset val="204"/>
        <scheme val="minor"/>
      </rPr>
      <t>, цена с НДС (руб.)</t>
    </r>
  </si>
  <si>
    <t>PN16</t>
  </si>
  <si>
    <t>PN25</t>
  </si>
  <si>
    <t>PN40</t>
  </si>
  <si>
    <r>
      <t xml:space="preserve">Кран шаровой </t>
    </r>
    <r>
      <rPr>
        <b/>
        <sz val="11"/>
        <color rgb="FFFF0000"/>
        <rFont val="Calibri"/>
        <family val="2"/>
        <charset val="204"/>
        <scheme val="minor"/>
      </rPr>
      <t>разборный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rgb="FFFF0000"/>
        <rFont val="Calibri"/>
        <family val="2"/>
        <charset val="204"/>
        <scheme val="minor"/>
      </rPr>
      <t>укороченный фланцевый</t>
    </r>
    <r>
      <rPr>
        <b/>
        <sz val="11"/>
        <color theme="1"/>
        <rFont val="Calibri"/>
        <family val="2"/>
        <charset val="204"/>
        <scheme val="minor"/>
      </rPr>
      <t xml:space="preserve">, 
цена с НДС (руб.) </t>
    </r>
  </si>
  <si>
    <r>
      <rPr>
        <b/>
        <i/>
        <sz val="10"/>
        <rFont val="Arial"/>
        <family val="2"/>
        <charset val="204"/>
      </rPr>
      <t>*</t>
    </r>
    <r>
      <rPr>
        <b/>
        <i/>
        <sz val="10"/>
        <color rgb="FFFF000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>C</t>
    </r>
    <r>
      <rPr>
        <b/>
        <i/>
        <sz val="10"/>
        <color theme="1"/>
        <rFont val="Arial"/>
        <family val="2"/>
        <charset val="204"/>
      </rPr>
      <t xml:space="preserve"> DN250 шаровой кран укомплектован редуктором</t>
    </r>
  </si>
  <si>
    <r>
      <t xml:space="preserve">Сталь </t>
    </r>
    <r>
      <rPr>
        <b/>
        <sz val="10"/>
        <color rgb="FFFF0000"/>
        <rFont val="Arial"/>
        <family val="2"/>
        <charset val="204"/>
      </rPr>
      <t>08Х18Н10</t>
    </r>
    <r>
      <rPr>
        <b/>
        <sz val="10"/>
        <color theme="1"/>
        <rFont val="Arial"/>
        <family val="2"/>
        <charset val="204"/>
      </rPr>
      <t>,  температура: от -60°С до +200°С
По запросу краны могут быть изготовлены из стали 12Х18Н10Т</t>
    </r>
  </si>
  <si>
    <r>
      <t xml:space="preserve">Сталь </t>
    </r>
    <r>
      <rPr>
        <b/>
        <sz val="10"/>
        <color rgb="FFFF0000"/>
        <rFont val="Arial"/>
        <family val="2"/>
        <charset val="204"/>
      </rPr>
      <t>09Г2С</t>
    </r>
    <r>
      <rPr>
        <b/>
        <sz val="10"/>
        <color theme="1"/>
        <rFont val="Arial"/>
        <family val="2"/>
        <charset val="204"/>
      </rPr>
      <t>, температура: от - 60°С до + 200°С</t>
    </r>
  </si>
  <si>
    <r>
      <t xml:space="preserve">Кран шаровой </t>
    </r>
    <r>
      <rPr>
        <b/>
        <sz val="10"/>
        <color rgb="FFFF0000"/>
        <rFont val="Arial"/>
        <family val="2"/>
        <charset val="204"/>
      </rPr>
      <t>муфовый полнопроходной</t>
    </r>
    <r>
      <rPr>
        <b/>
        <sz val="10"/>
        <color theme="1"/>
        <rFont val="Arial"/>
        <family val="2"/>
        <charset val="204"/>
      </rPr>
      <t>, 
цена с НДС (руб.)</t>
    </r>
  </si>
  <si>
    <r>
      <t xml:space="preserve">Кран шаровой </t>
    </r>
    <r>
      <rPr>
        <b/>
        <sz val="10"/>
        <color rgb="FFFF0000"/>
        <rFont val="Arial"/>
        <family val="2"/>
        <charset val="204"/>
      </rPr>
      <t>муфтовый стандартнопроходной</t>
    </r>
    <r>
      <rPr>
        <b/>
        <sz val="10"/>
        <color theme="1"/>
        <rFont val="Arial"/>
        <family val="2"/>
        <charset val="204"/>
      </rPr>
      <t>, цена с НДС (руб.)</t>
    </r>
  </si>
  <si>
    <r>
      <rPr>
        <b/>
        <sz val="18"/>
        <color rgb="FF0070C0"/>
        <rFont val="Arial"/>
        <family val="2"/>
        <charset val="204"/>
      </rPr>
      <t xml:space="preserve">11с67п 5СФ.00 </t>
    </r>
    <r>
      <rPr>
        <b/>
        <sz val="12"/>
        <color rgb="FF0070C0"/>
        <rFont val="Arial"/>
        <family val="2"/>
        <charset val="204"/>
      </rPr>
      <t xml:space="preserve">
</t>
    </r>
    <r>
      <rPr>
        <b/>
        <sz val="16"/>
        <color rgb="FF0070C0"/>
        <rFont val="Arial"/>
        <family val="2"/>
        <charset val="204"/>
      </rPr>
      <t xml:space="preserve">РАЗБОРНЫЙ ФЛАНЦЕВЫЙ ДЛЯ ПАРА
</t>
    </r>
    <r>
      <rPr>
        <b/>
        <sz val="16"/>
        <color rgb="FF7030A0"/>
        <rFont val="Arial"/>
        <family val="2"/>
        <charset val="204"/>
      </rPr>
      <t xml:space="preserve">РЕМОНТОПРИГОДНЫЙ </t>
    </r>
  </si>
  <si>
    <r>
      <t xml:space="preserve">Краны шаровые цельносварные
</t>
    </r>
    <r>
      <rPr>
        <b/>
        <sz val="11"/>
        <color rgb="FFFF0000"/>
        <rFont val="Arial"/>
        <family val="2"/>
        <charset val="204"/>
      </rPr>
      <t>складские позиции</t>
    </r>
  </si>
  <si>
    <t>11с67п ЦР.00 
МУФТОВЫЙ</t>
  </si>
  <si>
    <r>
      <t xml:space="preserve">Кран шаровой </t>
    </r>
    <r>
      <rPr>
        <b/>
        <sz val="11"/>
        <color rgb="FFFF0000"/>
        <rFont val="Calibri"/>
        <family val="2"/>
        <charset val="204"/>
        <scheme val="minor"/>
      </rPr>
      <t>разборный под приварку</t>
    </r>
    <r>
      <rPr>
        <b/>
        <sz val="11"/>
        <color theme="1"/>
        <rFont val="Calibri"/>
        <family val="2"/>
        <charset val="204"/>
        <scheme val="minor"/>
      </rPr>
      <t>, цена с НДС (руб.)</t>
    </r>
  </si>
  <si>
    <r>
      <t xml:space="preserve">11с67п СП.00 РАЗБОРНЫЙ ПОД ПРИВАРКУ
</t>
    </r>
    <r>
      <rPr>
        <b/>
        <sz val="14"/>
        <color rgb="FF7030A0"/>
        <rFont val="Arial"/>
        <family val="2"/>
        <charset val="204"/>
      </rPr>
      <t xml:space="preserve">РЕМОНТОПРИГОДНЫЙ </t>
    </r>
  </si>
  <si>
    <r>
      <rPr>
        <b/>
        <i/>
        <sz val="10"/>
        <rFont val="Arial"/>
        <family val="2"/>
        <charset val="204"/>
      </rPr>
      <t>*</t>
    </r>
    <r>
      <rPr>
        <b/>
        <i/>
        <sz val="10"/>
        <color theme="1"/>
        <rFont val="Arial"/>
        <family val="2"/>
        <charset val="204"/>
      </rPr>
      <t xml:space="preserve"> С DN250  шаровой кран укомплектован редуктором</t>
    </r>
  </si>
  <si>
    <r>
      <rPr>
        <b/>
        <sz val="14"/>
        <color rgb="FF0070C0"/>
        <rFont val="Arial"/>
        <family val="2"/>
        <charset val="204"/>
      </rPr>
      <t xml:space="preserve"> 11с67п СФ.01 РАЗБОРНЫЙ ФЛАНЦЕВЫЙ</t>
    </r>
    <r>
      <rPr>
        <b/>
        <sz val="12"/>
        <color rgb="FF002060"/>
        <rFont val="Arial"/>
        <family val="2"/>
        <charset val="204"/>
      </rPr>
      <t xml:space="preserve">
</t>
    </r>
    <r>
      <rPr>
        <b/>
        <sz val="14"/>
        <color rgb="FF7030A0"/>
        <rFont val="Arial"/>
        <family val="2"/>
        <charset val="204"/>
      </rPr>
      <t xml:space="preserve">РЕМОНТОПРИГОДНЫЙ </t>
    </r>
  </si>
  <si>
    <r>
      <rPr>
        <b/>
        <sz val="14"/>
        <color rgb="FF0070C0"/>
        <rFont val="Arial"/>
        <family val="2"/>
        <charset val="204"/>
      </rPr>
      <t>11с67п СП.01 РАЗБОРНЫЙ ПОД ПРИВАРКУ</t>
    </r>
    <r>
      <rPr>
        <b/>
        <sz val="12"/>
        <color rgb="FF002060"/>
        <rFont val="Arial"/>
        <family val="2"/>
        <charset val="204"/>
      </rPr>
      <t xml:space="preserve">
</t>
    </r>
    <r>
      <rPr>
        <b/>
        <sz val="14"/>
        <color rgb="FF7030A0"/>
        <rFont val="Arial"/>
        <family val="2"/>
        <charset val="204"/>
      </rPr>
      <t xml:space="preserve">РЕМОНТОПРИГОДНЫЙ </t>
    </r>
  </si>
  <si>
    <r>
      <rPr>
        <b/>
        <sz val="14"/>
        <color rgb="FF0070C0"/>
        <rFont val="Arial"/>
        <family val="2"/>
        <charset val="204"/>
      </rPr>
      <t>11с67п СУФ.01 
РАЗБОРНЫЙ УКОРОЧЕННЫЙ ФЛАНЦЕВЫЙ</t>
    </r>
    <r>
      <rPr>
        <b/>
        <sz val="12"/>
        <color rgb="FF002060"/>
        <rFont val="Arial"/>
        <family val="2"/>
        <charset val="204"/>
      </rPr>
      <t xml:space="preserve">
</t>
    </r>
    <r>
      <rPr>
        <b/>
        <sz val="14"/>
        <color rgb="FF7030A0"/>
        <rFont val="Arial"/>
        <family val="2"/>
        <charset val="204"/>
      </rPr>
      <t xml:space="preserve">РЕМОНТОПРИГОДНЫЙ </t>
    </r>
  </si>
  <si>
    <r>
      <t xml:space="preserve">11c67п 5СП.00 
РАЗБОРНЫЙ ПОД ПРИВАРКУ ДЛЯ ПАРА
</t>
    </r>
    <r>
      <rPr>
        <b/>
        <sz val="14"/>
        <color rgb="FF7030A0"/>
        <rFont val="Arial"/>
        <family val="2"/>
        <charset val="204"/>
      </rPr>
      <t xml:space="preserve">РЕМОНТОПРИГОДНЫЙ </t>
    </r>
  </si>
  <si>
    <r>
      <t xml:space="preserve">Сталь </t>
    </r>
    <r>
      <rPr>
        <b/>
        <sz val="10"/>
        <color rgb="FFFF0000"/>
        <rFont val="Arial"/>
        <family val="2"/>
        <charset val="204"/>
      </rPr>
      <t>20</t>
    </r>
    <r>
      <rPr>
        <b/>
        <sz val="10"/>
        <color theme="1"/>
        <rFont val="Arial"/>
        <family val="2"/>
        <charset val="204"/>
      </rPr>
      <t>, температура: от - 40°С до + 250°С</t>
    </r>
  </si>
  <si>
    <t>11с67п ТГ СФ.00, 11с67п ТТ СФ.00 
РАЗБОРНЫЙ ТРЕХХОДОВОЙ ФЛАНЦЕВЫЙ</t>
  </si>
  <si>
    <r>
      <t xml:space="preserve">Краны шаровые разборные
</t>
    </r>
    <r>
      <rPr>
        <b/>
        <sz val="11"/>
        <color rgb="FFFF0000"/>
        <rFont val="Arial"/>
        <family val="2"/>
        <charset val="204"/>
      </rPr>
      <t>заказные позиции</t>
    </r>
  </si>
  <si>
    <r>
      <t xml:space="preserve">Сталь </t>
    </r>
    <r>
      <rPr>
        <b/>
        <sz val="10"/>
        <color rgb="FFFF0000"/>
        <rFont val="Arial"/>
        <family val="2"/>
        <charset val="204"/>
      </rPr>
      <t>20</t>
    </r>
    <r>
      <rPr>
        <b/>
        <sz val="10"/>
        <rFont val="Arial"/>
        <family val="2"/>
        <charset val="204"/>
      </rPr>
      <t>,</t>
    </r>
    <r>
      <rPr>
        <b/>
        <sz val="10"/>
        <color rgb="FFFF0000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температура: от -40ºС  до +200ºС</t>
    </r>
  </si>
  <si>
    <r>
      <t xml:space="preserve">Кран шаровой </t>
    </r>
    <r>
      <rPr>
        <b/>
        <sz val="10"/>
        <color rgb="FFFF0000"/>
        <rFont val="Arial"/>
        <family val="2"/>
        <charset val="204"/>
      </rPr>
      <t>трехходовой разборный фланцевый</t>
    </r>
    <r>
      <rPr>
        <b/>
        <sz val="10"/>
        <color theme="1"/>
        <rFont val="Arial"/>
        <family val="2"/>
        <charset val="204"/>
      </rPr>
      <t>, цена с НДС (руб.)</t>
    </r>
  </si>
  <si>
    <t>DN150 с редуктором</t>
  </si>
  <si>
    <t>11с67п ТТ СР.00
 ТРЕХХОДОВОЙ РАЗБОРНЫЙ МУФТОВЫЙ</t>
  </si>
  <si>
    <r>
      <t xml:space="preserve">Кран шаровой </t>
    </r>
    <r>
      <rPr>
        <b/>
        <sz val="10"/>
        <color rgb="FFFF0000"/>
        <rFont val="Arial"/>
        <family val="2"/>
        <charset val="204"/>
      </rPr>
      <t>разборный муфтовый</t>
    </r>
    <r>
      <rPr>
        <b/>
        <sz val="10"/>
        <color theme="1"/>
        <rFont val="Arial"/>
        <family val="2"/>
        <charset val="204"/>
      </rPr>
      <t>, цена с НДС (руб.)</t>
    </r>
  </si>
  <si>
    <r>
      <t xml:space="preserve">10нж45фт ЛФ.01 
НЕРЖАВЕЮЩИЙ ЛИТОЙ  РАЗБОРНЫЙ ФЛАНЦЕВЫЙ 
</t>
    </r>
    <r>
      <rPr>
        <b/>
        <sz val="14"/>
        <color rgb="FF7030A0"/>
        <rFont val="Arial"/>
        <family val="2"/>
        <charset val="204"/>
      </rPr>
      <t>подходит в т.ч. для агрессивных сред</t>
    </r>
    <r>
      <rPr>
        <b/>
        <sz val="14"/>
        <color rgb="FF0070C0"/>
        <rFont val="Arial"/>
        <family val="2"/>
        <charset val="204"/>
      </rPr>
      <t xml:space="preserve">
</t>
    </r>
  </si>
  <si>
    <r>
      <t xml:space="preserve">Кран шаровой </t>
    </r>
    <r>
      <rPr>
        <b/>
        <sz val="10"/>
        <color rgb="FFFF0000"/>
        <rFont val="Arial"/>
        <family val="2"/>
        <charset val="204"/>
      </rPr>
      <t>из нержавеющий стали литой фланцевый</t>
    </r>
    <r>
      <rPr>
        <b/>
        <sz val="10"/>
        <color theme="1"/>
        <rFont val="Arial"/>
        <family val="2"/>
        <charset val="204"/>
      </rPr>
      <t xml:space="preserve">, цена с НДС (руб.) </t>
    </r>
  </si>
  <si>
    <r>
      <t>Сталь</t>
    </r>
    <r>
      <rPr>
        <b/>
        <sz val="10"/>
        <color rgb="FFFF0000"/>
        <rFont val="Arial"/>
        <family val="2"/>
        <charset val="204"/>
      </rPr>
      <t xml:space="preserve"> 12Х18Н9ТЛ</t>
    </r>
    <r>
      <rPr>
        <b/>
        <sz val="10"/>
        <rFont val="Arial"/>
        <family val="2"/>
        <charset val="204"/>
      </rPr>
      <t>,  температура: от -60°С до +200°С</t>
    </r>
  </si>
  <si>
    <r>
      <t xml:space="preserve">Краны шаровые цельносварные
</t>
    </r>
    <r>
      <rPr>
        <b/>
        <sz val="11"/>
        <color rgb="FFFF0000"/>
        <rFont val="Arial"/>
        <family val="2"/>
        <charset val="204"/>
      </rPr>
      <t>заказные позиции</t>
    </r>
  </si>
  <si>
    <t>11с67п 11ЦрФ(П).00, 11с67п 11ЦлФ(П).00 
БАЛАНСИРОВОЧНЫЙ</t>
  </si>
  <si>
    <r>
      <t xml:space="preserve">Кран шаровой цельносварной  </t>
    </r>
    <r>
      <rPr>
        <b/>
        <sz val="10"/>
        <color rgb="FFFF0000"/>
        <rFont val="Arial"/>
        <family val="2"/>
        <charset val="204"/>
      </rPr>
      <t>балансировочный фланцевый стандартнопроходной</t>
    </r>
    <r>
      <rPr>
        <b/>
        <sz val="10"/>
        <rFont val="Arial"/>
        <family val="2"/>
        <charset val="204"/>
      </rPr>
      <t xml:space="preserve">, цена c НДС (руб.) </t>
    </r>
  </si>
  <si>
    <r>
      <t xml:space="preserve">Кран шаровой цельносварной </t>
    </r>
    <r>
      <rPr>
        <b/>
        <sz val="10"/>
        <color rgb="FFFF0000"/>
        <rFont val="Arial"/>
        <family val="2"/>
        <charset val="204"/>
      </rPr>
      <t>балансировочный под приварку стандартнопроходной</t>
    </r>
    <r>
      <rPr>
        <b/>
        <sz val="10"/>
        <rFont val="Arial"/>
        <family val="2"/>
        <charset val="204"/>
      </rPr>
      <t xml:space="preserve">, 
цена c НДС (руб.) </t>
    </r>
  </si>
  <si>
    <r>
      <t xml:space="preserve">11с67п 12ЦрФ(П).00, 11с67п 12ЦлФ(П).00 
РЕГУЛИРУЮЩИЙ
</t>
    </r>
    <r>
      <rPr>
        <b/>
        <sz val="14"/>
        <color rgb="FF7030A0"/>
        <rFont val="Arial"/>
        <family val="2"/>
        <charset val="204"/>
      </rPr>
      <t xml:space="preserve">полный проход  </t>
    </r>
  </si>
  <si>
    <r>
      <t xml:space="preserve">Кран шаровой </t>
    </r>
    <r>
      <rPr>
        <b/>
        <sz val="10"/>
        <color rgb="FFFF0000"/>
        <rFont val="Arial"/>
        <family val="2"/>
        <charset val="204"/>
      </rPr>
      <t>цельносварной  регулирующий                                                                                               фланцевый полнопроходной</t>
    </r>
    <r>
      <rPr>
        <b/>
        <sz val="10"/>
        <rFont val="Arial"/>
        <family val="2"/>
        <charset val="204"/>
      </rPr>
      <t xml:space="preserve">, цена c НДС (руб.) </t>
    </r>
  </si>
  <si>
    <r>
      <t>Кран шаровой</t>
    </r>
    <r>
      <rPr>
        <b/>
        <sz val="10"/>
        <color rgb="FFFF0000"/>
        <rFont val="Arial"/>
        <family val="2"/>
        <charset val="204"/>
      </rPr>
      <t xml:space="preserve"> цельносварной регулирующий под приварку полнопроходной</t>
    </r>
    <r>
      <rPr>
        <b/>
        <sz val="10"/>
        <rFont val="Arial"/>
        <family val="2"/>
        <charset val="204"/>
      </rPr>
      <t xml:space="preserve">, цена c НДС (руб.) </t>
    </r>
  </si>
  <si>
    <r>
      <rPr>
        <b/>
        <sz val="14"/>
        <color rgb="FF0070C0"/>
        <rFont val="Arial"/>
        <family val="2"/>
        <charset val="204"/>
      </rPr>
      <t xml:space="preserve">11с67п 12ЦрФ(П).00; 12ЦлФ(П).00
РЕГУЛИРУЮЩИЙ
</t>
    </r>
    <r>
      <rPr>
        <b/>
        <sz val="14"/>
        <color rgb="FF7030A0"/>
        <rFont val="Arial"/>
        <family val="2"/>
        <charset val="204"/>
      </rPr>
      <t>стандартный проход</t>
    </r>
  </si>
  <si>
    <r>
      <t xml:space="preserve">Кран шаровой </t>
    </r>
    <r>
      <rPr>
        <b/>
        <sz val="10"/>
        <color rgb="FFFF0000"/>
        <rFont val="Arial"/>
        <family val="2"/>
        <charset val="204"/>
      </rPr>
      <t>цельносварной  регулирующий                                                                                               фланцевый стандартнопроходной</t>
    </r>
    <r>
      <rPr>
        <b/>
        <sz val="10"/>
        <rFont val="Arial"/>
        <family val="2"/>
        <charset val="204"/>
      </rPr>
      <t xml:space="preserve">, цена c НДС (руб.) </t>
    </r>
  </si>
  <si>
    <r>
      <t>Кран шаровой</t>
    </r>
    <r>
      <rPr>
        <b/>
        <sz val="10"/>
        <color rgb="FFFF0000"/>
        <rFont val="Arial"/>
        <family val="2"/>
        <charset val="204"/>
      </rPr>
      <t xml:space="preserve"> цельносварной регулирующий под приварку стандартнопроходной</t>
    </r>
    <r>
      <rPr>
        <b/>
        <sz val="10"/>
        <rFont val="Arial"/>
        <family val="2"/>
        <charset val="204"/>
      </rPr>
      <t xml:space="preserve">, 
цена c НДС (руб.) </t>
    </r>
  </si>
  <si>
    <r>
      <t xml:space="preserve">Кран шаровой </t>
    </r>
    <r>
      <rPr>
        <b/>
        <sz val="10"/>
        <color rgb="FFFF0000"/>
        <rFont val="Arial"/>
        <family val="2"/>
        <charset val="204"/>
      </rPr>
      <t>цельносварной  фланцевый изолирующий</t>
    </r>
    <r>
      <rPr>
        <b/>
        <sz val="10"/>
        <rFont val="Arial"/>
        <family val="2"/>
        <charset val="204"/>
      </rPr>
      <t>, цена с НДС (руб.)</t>
    </r>
  </si>
  <si>
    <r>
      <t xml:space="preserve">Кран шаровой </t>
    </r>
    <r>
      <rPr>
        <b/>
        <sz val="10"/>
        <color rgb="FFFF0000"/>
        <rFont val="Arial"/>
        <family val="2"/>
        <charset val="204"/>
      </rPr>
      <t>цельносварной  под приварку изолирующий</t>
    </r>
    <r>
      <rPr>
        <b/>
        <sz val="10"/>
        <rFont val="Arial"/>
        <family val="2"/>
        <charset val="204"/>
      </rPr>
      <t>, цена с НДС (руб.)</t>
    </r>
  </si>
  <si>
    <t>Диаметр  (DN)</t>
  </si>
  <si>
    <t>11с67п ЦФИ.00, 11c67п ЦПИ.00
ИЗОЛИРУЮЩИЙ</t>
  </si>
  <si>
    <r>
      <t xml:space="preserve">Кран шаровой </t>
    </r>
    <r>
      <rPr>
        <b/>
        <sz val="10"/>
        <color rgb="FFFF0000"/>
        <rFont val="Arial"/>
        <family val="2"/>
        <charset val="204"/>
      </rPr>
      <t>цельносварной фланцевый с УЗНД</t>
    </r>
    <r>
      <rPr>
        <b/>
        <sz val="10"/>
        <color theme="1"/>
        <rFont val="Arial"/>
        <family val="2"/>
        <charset val="204"/>
      </rPr>
      <t>, цена c НДС (руб.)</t>
    </r>
  </si>
  <si>
    <r>
      <rPr>
        <b/>
        <sz val="14"/>
        <color rgb="FF0070C0"/>
        <rFont val="Arial"/>
        <family val="2"/>
        <charset val="204"/>
      </rPr>
      <t>11с67п 3ЦП.01 
ЦЕЛЬНОСВАРНОЙ ПОД ПРИВАРКУ
с удлиненным шпинделем 
с покрытием грунт-эмаль ECOMAST E280</t>
    </r>
    <r>
      <rPr>
        <b/>
        <sz val="12"/>
        <color rgb="FF002060"/>
        <rFont val="Arial"/>
        <family val="2"/>
        <charset val="204"/>
      </rPr>
      <t xml:space="preserve">
</t>
    </r>
    <r>
      <rPr>
        <b/>
        <sz val="12"/>
        <color rgb="FFFF0000"/>
        <rFont val="Arial"/>
        <family val="2"/>
        <charset val="204"/>
      </rPr>
      <t xml:space="preserve">Диаметр от DN15 до DN700. 
Длина штока 1000, 1500, 2000, 2500, 3000 мм (или под индивидуальный заказ) </t>
    </r>
  </si>
  <si>
    <r>
      <rPr>
        <b/>
        <sz val="14"/>
        <color rgb="FF0070C0"/>
        <rFont val="Arial"/>
        <family val="2"/>
        <charset val="204"/>
      </rPr>
      <t>11с67п 3ЦПП.00 
ЦЕЛЬНОСВАРНОЙ С ПЭ ПАТРУБКАМИ
с удлиненным шпинделем 
с покрытием грунт-эмаль ECOMAST E280</t>
    </r>
    <r>
      <rPr>
        <b/>
        <sz val="12"/>
        <color rgb="FF002060"/>
        <rFont val="Arial"/>
        <family val="2"/>
        <charset val="204"/>
      </rPr>
      <t xml:space="preserve">
</t>
    </r>
    <r>
      <rPr>
        <b/>
        <sz val="12"/>
        <color rgb="FFFF0000"/>
        <rFont val="Arial"/>
        <family val="2"/>
        <charset val="204"/>
      </rPr>
      <t xml:space="preserve">Длина штока 1000, 1500, 2000, 2500, 3000 мм 
(или под индивидуальный заказ) </t>
    </r>
  </si>
  <si>
    <r>
      <rPr>
        <b/>
        <sz val="14"/>
        <color rgb="FF0070C0"/>
        <rFont val="Arial"/>
        <family val="2"/>
        <charset val="204"/>
      </rPr>
      <t>11с67п 3ЦПП.01 
ЦЕЛЬНОСВАРНОЙ С ПЭ ПАТРУБКАМИ
с удлиненным шпинделем 
с покрытием грунт-эмаль ECOMAST E280</t>
    </r>
    <r>
      <rPr>
        <b/>
        <sz val="12"/>
        <color rgb="FF002060"/>
        <rFont val="Arial"/>
        <family val="2"/>
        <charset val="204"/>
      </rPr>
      <t xml:space="preserve">
</t>
    </r>
    <r>
      <rPr>
        <b/>
        <sz val="12"/>
        <color rgb="FFFF0000"/>
        <rFont val="Arial"/>
        <family val="2"/>
        <charset val="204"/>
      </rPr>
      <t xml:space="preserve">Длина штока 1000, 1500, 2000, 2500, 3000 мм 
(или под индивидуальный заказ) </t>
    </r>
  </si>
  <si>
    <t>11с67п 3ЦПП.00 
ЦЕЛЬНОСВАРНОЙ С ПЭ ПАТРУБКАМИ
с удлиненным шпинделем 
с покрытием FRUCS</t>
  </si>
  <si>
    <t>Покрытие
 ECOMAST E280</t>
  </si>
  <si>
    <t>11с67п 3ЦтП.00.10 
ЦЕЛЬНОСВАРНОЙ ПОД ПРИВАРКУ
с удлинённым телескопическим шпинделем под Т-ключ
покрытие: грунт-эмаль ECOMAST E280</t>
  </si>
  <si>
    <t>Рабочая среда: вода, газ, нефтепродукты и 
другие нетоксичные и неагрессивные среды, нейтральные к материалам деталей фильтра</t>
  </si>
  <si>
    <r>
      <t xml:space="preserve">Сталь </t>
    </r>
    <r>
      <rPr>
        <b/>
        <sz val="10"/>
        <color rgb="FFFF0000"/>
        <rFont val="Arial"/>
        <family val="2"/>
        <charset val="204"/>
      </rPr>
      <t>20</t>
    </r>
    <r>
      <rPr>
        <b/>
        <sz val="10"/>
        <color theme="1"/>
        <rFont val="Arial"/>
        <family val="2"/>
        <charset val="204"/>
      </rPr>
      <t>,  температура: от -20°С до +40°С</t>
    </r>
  </si>
  <si>
    <r>
      <t xml:space="preserve">Сталь </t>
    </r>
    <r>
      <rPr>
        <b/>
        <sz val="10"/>
        <color rgb="FFFF0000"/>
        <rFont val="Arial"/>
        <family val="2"/>
        <charset val="204"/>
      </rPr>
      <t>09Г2С</t>
    </r>
    <r>
      <rPr>
        <b/>
        <sz val="10"/>
        <color theme="1"/>
        <rFont val="Arial"/>
        <family val="2"/>
        <charset val="204"/>
      </rPr>
      <t>,  температура: от -20°С до +40°С</t>
    </r>
  </si>
  <si>
    <r>
      <t xml:space="preserve">ФС46ч3фт.00 
Фильтр сетчатый </t>
    </r>
    <r>
      <rPr>
        <b/>
        <sz val="10"/>
        <color rgb="FFFF0000"/>
        <rFont val="Arial"/>
        <family val="2"/>
        <charset val="204"/>
      </rPr>
      <t xml:space="preserve">чугунный </t>
    </r>
    <r>
      <rPr>
        <b/>
        <sz val="10"/>
        <color theme="1"/>
        <rFont val="Arial"/>
        <family val="2"/>
        <charset val="204"/>
      </rPr>
      <t xml:space="preserve">
литой фланцевый</t>
    </r>
  </si>
  <si>
    <r>
      <t xml:space="preserve">ФС46с3фт.00
Фильтр сетчатый </t>
    </r>
    <r>
      <rPr>
        <b/>
        <sz val="10"/>
        <color rgb="FFFF0000"/>
        <rFont val="Arial"/>
        <family val="2"/>
        <charset val="204"/>
      </rPr>
      <t>стальной</t>
    </r>
    <r>
      <rPr>
        <b/>
        <sz val="10"/>
        <color theme="1"/>
        <rFont val="Arial"/>
        <family val="2"/>
        <charset val="204"/>
      </rPr>
      <t xml:space="preserve"> 
литой фланцевый</t>
    </r>
  </si>
  <si>
    <r>
      <t xml:space="preserve">ФС М46ч3фт.00 
Фильтр сетчатый </t>
    </r>
    <r>
      <rPr>
        <b/>
        <sz val="10"/>
        <color rgb="FFFF0000"/>
        <rFont val="Arial"/>
        <family val="2"/>
        <charset val="204"/>
      </rPr>
      <t xml:space="preserve">чугунный </t>
    </r>
    <r>
      <rPr>
        <b/>
        <sz val="10"/>
        <color theme="1"/>
        <rFont val="Arial"/>
        <family val="2"/>
        <charset val="204"/>
      </rPr>
      <t xml:space="preserve">
</t>
    </r>
    <r>
      <rPr>
        <b/>
        <sz val="10"/>
        <color rgb="FFFF0000"/>
        <rFont val="Arial"/>
        <family val="2"/>
        <charset val="204"/>
      </rPr>
      <t>магнитный</t>
    </r>
    <r>
      <rPr>
        <b/>
        <sz val="10"/>
        <color theme="1"/>
        <rFont val="Arial"/>
        <family val="2"/>
        <charset val="204"/>
      </rPr>
      <t xml:space="preserve"> литой фланцевый</t>
    </r>
  </si>
  <si>
    <r>
      <t xml:space="preserve">ФС М46с3фт.00
Фильтр сетчатый </t>
    </r>
    <r>
      <rPr>
        <b/>
        <sz val="10"/>
        <color rgb="FFFF0000"/>
        <rFont val="Arial"/>
        <family val="2"/>
        <charset val="204"/>
      </rPr>
      <t>стальной</t>
    </r>
    <r>
      <rPr>
        <b/>
        <sz val="10"/>
        <color theme="1"/>
        <rFont val="Arial"/>
        <family val="2"/>
        <charset val="204"/>
      </rPr>
      <t xml:space="preserve"> 
магнитный литой фланцевый</t>
    </r>
  </si>
  <si>
    <r>
      <rPr>
        <b/>
        <sz val="10"/>
        <color rgb="FFFF0000"/>
        <rFont val="Arial"/>
        <family val="2"/>
        <charset val="204"/>
      </rPr>
      <t>Давление PN16</t>
    </r>
    <r>
      <rPr>
        <b/>
        <sz val="10"/>
        <color theme="1"/>
        <rFont val="Arial"/>
        <family val="2"/>
        <charset val="204"/>
      </rPr>
      <t>,  
Сталь 20 (от -40°С до +120°С)</t>
    </r>
  </si>
  <si>
    <t>Фильтр сетчатый магнитный
ФС М46ч3фт ЛФ.00 чугун, ФС М46с3фт ЛФ.00 сталь</t>
  </si>
  <si>
    <r>
      <t xml:space="preserve">ЗД 32ч29р ЛФ 
Затвор дисковый </t>
    </r>
    <r>
      <rPr>
        <b/>
        <sz val="10"/>
        <color rgb="FFFF0000"/>
        <rFont val="Arial"/>
        <family val="2"/>
        <charset val="204"/>
      </rPr>
      <t xml:space="preserve">чугунный </t>
    </r>
    <r>
      <rPr>
        <b/>
        <sz val="10"/>
        <color theme="1"/>
        <rFont val="Arial"/>
        <family val="2"/>
        <charset val="204"/>
      </rPr>
      <t>литой межфланцевый</t>
    </r>
  </si>
  <si>
    <r>
      <t xml:space="preserve">ЗД 32с29р ЛФ 
Затвор дисковый </t>
    </r>
    <r>
      <rPr>
        <b/>
        <sz val="10"/>
        <color rgb="FFFF0000"/>
        <rFont val="Arial"/>
        <family val="2"/>
        <charset val="204"/>
      </rPr>
      <t>стальной</t>
    </r>
    <r>
      <rPr>
        <b/>
        <sz val="10"/>
        <color theme="1"/>
        <rFont val="Arial"/>
        <family val="2"/>
        <charset val="204"/>
      </rPr>
      <t xml:space="preserve"> литой межфланцевый</t>
    </r>
  </si>
  <si>
    <r>
      <rPr>
        <b/>
        <sz val="10"/>
        <color rgb="FFFF0000"/>
        <rFont val="Arial"/>
        <family val="2"/>
        <charset val="204"/>
      </rPr>
      <t>Давление PN16</t>
    </r>
    <r>
      <rPr>
        <b/>
        <sz val="10"/>
        <rFont val="Arial"/>
        <family val="2"/>
        <charset val="204"/>
      </rPr>
      <t>, 
Сталь 20 (-15</t>
    </r>
    <r>
      <rPr>
        <b/>
        <sz val="10"/>
        <rFont val="Calibri"/>
        <family val="2"/>
        <charset val="204"/>
      </rPr>
      <t>⁰</t>
    </r>
    <r>
      <rPr>
        <b/>
        <sz val="10"/>
        <rFont val="Arial"/>
        <family val="2"/>
        <charset val="204"/>
      </rPr>
      <t>С  +180</t>
    </r>
    <r>
      <rPr>
        <b/>
        <sz val="10"/>
        <rFont val="Calibri"/>
        <family val="2"/>
        <charset val="204"/>
      </rPr>
      <t>⁰</t>
    </r>
    <r>
      <rPr>
        <b/>
        <sz val="10"/>
        <rFont val="Arial"/>
        <family val="2"/>
        <charset val="204"/>
      </rPr>
      <t>С)</t>
    </r>
  </si>
  <si>
    <r>
      <t xml:space="preserve">Чугун </t>
    </r>
    <r>
      <rPr>
        <b/>
        <sz val="10"/>
        <color rgb="FFFF0000"/>
        <rFont val="Arial"/>
        <family val="2"/>
        <charset val="204"/>
      </rPr>
      <t>СЧ18</t>
    </r>
    <r>
      <rPr>
        <b/>
        <sz val="10"/>
        <rFont val="Arial"/>
        <family val="2"/>
        <charset val="204"/>
      </rPr>
      <t>, температура: от -15°С до +180°С
Сталь</t>
    </r>
    <r>
      <rPr>
        <b/>
        <sz val="10"/>
        <color rgb="FFFF0000"/>
        <rFont val="Arial"/>
        <family val="2"/>
        <charset val="204"/>
      </rPr>
      <t xml:space="preserve"> 20</t>
    </r>
    <r>
      <rPr>
        <b/>
        <sz val="10"/>
        <rFont val="Arial"/>
        <family val="2"/>
        <charset val="204"/>
      </rPr>
      <t xml:space="preserve">, температура: от -40°С до +180°С </t>
    </r>
  </si>
  <si>
    <r>
      <rPr>
        <b/>
        <sz val="10"/>
        <color rgb="FFFF0000"/>
        <rFont val="Arial"/>
        <family val="2"/>
        <charset val="204"/>
      </rPr>
      <t>Давление PN16</t>
    </r>
    <r>
      <rPr>
        <b/>
        <sz val="10"/>
        <rFont val="Arial"/>
        <family val="2"/>
        <charset val="204"/>
      </rPr>
      <t>, 
Чугун СЧ18 (-15</t>
    </r>
    <r>
      <rPr>
        <b/>
        <sz val="10"/>
        <rFont val="Calibri"/>
        <family val="2"/>
        <charset val="204"/>
      </rPr>
      <t>⁰</t>
    </r>
    <r>
      <rPr>
        <b/>
        <sz val="10"/>
        <rFont val="Arial"/>
        <family val="2"/>
        <charset val="204"/>
      </rPr>
      <t>С  +180</t>
    </r>
    <r>
      <rPr>
        <b/>
        <sz val="10"/>
        <rFont val="Calibri"/>
        <family val="2"/>
        <charset val="204"/>
      </rPr>
      <t>⁰</t>
    </r>
    <r>
      <rPr>
        <b/>
        <sz val="10"/>
        <rFont val="Arial"/>
        <family val="2"/>
        <charset val="204"/>
      </rPr>
      <t>С)</t>
    </r>
  </si>
  <si>
    <r>
      <t xml:space="preserve">Чугун </t>
    </r>
    <r>
      <rPr>
        <b/>
        <sz val="10"/>
        <color rgb="FFFF0000"/>
        <rFont val="Arial"/>
        <family val="2"/>
        <charset val="204"/>
      </rPr>
      <t>СЧ18</t>
    </r>
    <r>
      <rPr>
        <b/>
        <sz val="10"/>
        <color theme="1"/>
        <rFont val="Arial"/>
        <family val="2"/>
        <charset val="204"/>
      </rPr>
      <t xml:space="preserve">, темература от -15°С до +120°С
Сталь </t>
    </r>
    <r>
      <rPr>
        <b/>
        <sz val="10"/>
        <color rgb="FFFF0000"/>
        <rFont val="Arial"/>
        <family val="2"/>
        <charset val="204"/>
      </rPr>
      <t>20</t>
    </r>
    <r>
      <rPr>
        <b/>
        <sz val="10"/>
        <color theme="1"/>
        <rFont val="Arial"/>
        <family val="2"/>
        <charset val="204"/>
      </rPr>
      <t xml:space="preserve">, температура от -40°С до +120°С </t>
    </r>
  </si>
  <si>
    <r>
      <rPr>
        <b/>
        <sz val="10"/>
        <color rgb="FFFF0000"/>
        <rFont val="Arial"/>
        <family val="2"/>
        <charset val="204"/>
      </rPr>
      <t>Давление PN16</t>
    </r>
    <r>
      <rPr>
        <b/>
        <sz val="10"/>
        <color theme="1"/>
        <rFont val="Arial"/>
        <family val="2"/>
        <charset val="204"/>
      </rPr>
      <t>, 
Чугун СЧ18 (от -15°С до +120°С)</t>
    </r>
  </si>
  <si>
    <t>DN150/125*</t>
  </si>
  <si>
    <r>
      <t xml:space="preserve">Кран шаровой </t>
    </r>
    <r>
      <rPr>
        <b/>
        <sz val="10"/>
        <color rgb="FFFF0000"/>
        <rFont val="Arial"/>
        <family val="2"/>
        <charset val="204"/>
      </rPr>
      <t>цельносварной полнопроходной фланцевый</t>
    </r>
    <r>
      <rPr>
        <b/>
        <sz val="10"/>
        <rFont val="Arial"/>
        <family val="2"/>
        <charset val="204"/>
      </rPr>
      <t>, 
цена с НДС (руб.)</t>
    </r>
  </si>
  <si>
    <r>
      <t xml:space="preserve">Кран шаровой </t>
    </r>
    <r>
      <rPr>
        <b/>
        <sz val="10"/>
        <color rgb="FFFF0000"/>
        <rFont val="Arial"/>
        <family val="2"/>
        <charset val="204"/>
      </rPr>
      <t>цельносварной полнопроходной под приварку</t>
    </r>
    <r>
      <rPr>
        <b/>
        <sz val="10"/>
        <rFont val="Arial"/>
        <family val="2"/>
        <charset val="204"/>
      </rPr>
      <t>, 
цена с НДС (руб.)</t>
    </r>
  </si>
  <si>
    <r>
      <t xml:space="preserve">Кран шаровой </t>
    </r>
    <r>
      <rPr>
        <b/>
        <sz val="10"/>
        <color rgb="FFFF0000"/>
        <rFont val="Arial"/>
        <family val="2"/>
        <charset val="204"/>
      </rPr>
      <t>цельносварной стандартнопроходной фланцевый</t>
    </r>
    <r>
      <rPr>
        <b/>
        <sz val="10"/>
        <rFont val="Arial"/>
        <family val="2"/>
        <charset val="204"/>
      </rPr>
      <t>, цена с НДС (руб.)</t>
    </r>
  </si>
  <si>
    <r>
      <t xml:space="preserve">Кран шаровой </t>
    </r>
    <r>
      <rPr>
        <b/>
        <sz val="10"/>
        <color rgb="FFFF0000"/>
        <rFont val="Arial"/>
        <family val="2"/>
        <charset val="204"/>
      </rPr>
      <t>цельносварной стандартнопроходной под приварку</t>
    </r>
    <r>
      <rPr>
        <b/>
        <sz val="10"/>
        <rFont val="Arial"/>
        <family val="2"/>
        <charset val="204"/>
      </rPr>
      <t>, цена с НДС (руб.)</t>
    </r>
  </si>
  <si>
    <t xml:space="preserve">10нж45фт ЦФ.01, 10нж46фт ЦФ.01, 10нж47фт ЦФ.01, 10нж46фт ЦП.01, 10нж47фтЦП.01 </t>
  </si>
  <si>
    <t xml:space="preserve">10нж45фт 2ЦФ.01, 10нж46фт 2ЦФ.01, 10нж47фт 2ЦФ.01, 10нж46фт 2ЦП.01, 10нж47фт 2ЦП.01 </t>
  </si>
  <si>
    <t>Нержавеющие полный проход</t>
  </si>
  <si>
    <t>Нержавеющие  стандартный проход</t>
  </si>
  <si>
    <t xml:space="preserve">   </t>
  </si>
  <si>
    <r>
      <t xml:space="preserve">Кран шаровой  </t>
    </r>
    <r>
      <rPr>
        <b/>
        <sz val="10"/>
        <color rgb="FFFF0000"/>
        <rFont val="Arial"/>
        <family val="2"/>
        <charset val="204"/>
      </rPr>
      <t>муфтовый (резьбовой)</t>
    </r>
    <r>
      <rPr>
        <b/>
        <sz val="10"/>
        <color theme="1"/>
        <rFont val="Arial"/>
        <family val="2"/>
        <charset val="204"/>
      </rPr>
      <t xml:space="preserve">, цена с НДС (руб.) </t>
    </r>
  </si>
  <si>
    <r>
      <t xml:space="preserve">Чугун </t>
    </r>
    <r>
      <rPr>
        <b/>
        <sz val="10"/>
        <color rgb="FFFF0000"/>
        <rFont val="Arial"/>
        <family val="2"/>
        <charset val="204"/>
      </rPr>
      <t>СЧ18</t>
    </r>
    <r>
      <rPr>
        <b/>
        <sz val="10"/>
        <color theme="1"/>
        <rFont val="Arial"/>
        <family val="2"/>
        <charset val="204"/>
      </rPr>
      <t xml:space="preserve">, темература от -15°С до +300°С
Сталь </t>
    </r>
    <r>
      <rPr>
        <b/>
        <sz val="10"/>
        <color rgb="FFFF0000"/>
        <rFont val="Arial"/>
        <family val="2"/>
        <charset val="204"/>
      </rPr>
      <t>20</t>
    </r>
    <r>
      <rPr>
        <b/>
        <sz val="10"/>
        <color theme="1"/>
        <rFont val="Arial"/>
        <family val="2"/>
        <charset val="204"/>
      </rPr>
      <t xml:space="preserve">, температура от -40°С до +400°С
Нержавеющая сталь </t>
    </r>
    <r>
      <rPr>
        <b/>
        <sz val="10"/>
        <color rgb="FFFF0000"/>
        <rFont val="Arial"/>
        <family val="2"/>
        <charset val="204"/>
      </rPr>
      <t>12Х18Н9ТЛ</t>
    </r>
    <r>
      <rPr>
        <b/>
        <sz val="10"/>
        <color theme="1"/>
        <rFont val="Arial"/>
        <family val="2"/>
        <charset val="204"/>
      </rPr>
      <t xml:space="preserve">, температура от -60°С до +400°С  </t>
    </r>
  </si>
  <si>
    <t>Фильтр сетчатый
ФС 46ч3фт ЛФ.00 чугун, ФС 46с3фт ЛФ.00 сталь,
ФС46нж3фт ЛФ.01 нерж. сталь</t>
  </si>
  <si>
    <r>
      <t xml:space="preserve">ФС46нж3фт ЛФ.01
Фильтр сетчатый </t>
    </r>
    <r>
      <rPr>
        <b/>
        <sz val="10"/>
        <color rgb="FFFF0000"/>
        <rFont val="Arial"/>
        <family val="2"/>
        <charset val="204"/>
      </rPr>
      <t>нержавеющая сталь</t>
    </r>
    <r>
      <rPr>
        <b/>
        <sz val="10"/>
        <rFont val="Arial"/>
        <family val="2"/>
        <charset val="204"/>
      </rPr>
      <t xml:space="preserve">
литой фланцевый</t>
    </r>
  </si>
  <si>
    <r>
      <rPr>
        <b/>
        <sz val="10"/>
        <color rgb="FFFF0000"/>
        <rFont val="Arial"/>
        <family val="2"/>
        <charset val="204"/>
      </rPr>
      <t>Давление PN16</t>
    </r>
    <r>
      <rPr>
        <b/>
        <sz val="10"/>
        <color theme="1"/>
        <rFont val="Arial"/>
        <family val="2"/>
        <charset val="204"/>
      </rPr>
      <t>,  
Сталь 12Х18Н9ТЛ 
(от -60°С до +400°С)</t>
    </r>
  </si>
  <si>
    <r>
      <rPr>
        <b/>
        <sz val="10"/>
        <color rgb="FFFF0000"/>
        <rFont val="Arial"/>
        <family val="2"/>
        <charset val="204"/>
      </rPr>
      <t>Давление PN16</t>
    </r>
    <r>
      <rPr>
        <b/>
        <sz val="10"/>
        <color theme="1"/>
        <rFont val="Arial"/>
        <family val="2"/>
        <charset val="204"/>
      </rPr>
      <t>,  
Сталь 20 
(от -40°С до +400°С)</t>
    </r>
  </si>
  <si>
    <r>
      <rPr>
        <b/>
        <sz val="10"/>
        <color rgb="FFFF0000"/>
        <rFont val="Arial"/>
        <family val="2"/>
        <charset val="204"/>
      </rPr>
      <t>Давление PN16</t>
    </r>
    <r>
      <rPr>
        <b/>
        <sz val="10"/>
        <color theme="1"/>
        <rFont val="Arial"/>
        <family val="2"/>
        <charset val="204"/>
      </rPr>
      <t>, 
Чугун СЧ18 
(от -15°С до +300°С)</t>
    </r>
  </si>
  <si>
    <r>
      <rPr>
        <b/>
        <sz val="14"/>
        <color rgb="FF0070C0"/>
        <rFont val="Arial"/>
        <family val="2"/>
        <charset val="204"/>
      </rPr>
      <t xml:space="preserve">10нж45(46,47)фт ЦФ.01
10нж46(47)фт ЦП.01  
цельносварной из нержавеющий стали
</t>
    </r>
    <r>
      <rPr>
        <b/>
        <sz val="14"/>
        <color rgb="FF7030A0"/>
        <rFont val="Arial"/>
        <family val="2"/>
        <charset val="204"/>
      </rPr>
      <t>по ТУ полный проход</t>
    </r>
    <r>
      <rPr>
        <sz val="14"/>
        <color rgb="FF7030A0"/>
        <rFont val="Arial"/>
        <family val="2"/>
        <charset val="204"/>
      </rPr>
      <t xml:space="preserve">
</t>
    </r>
    <r>
      <rPr>
        <b/>
        <sz val="14"/>
        <color rgb="FFFF0000"/>
        <rFont val="Arial"/>
        <family val="2"/>
        <charset val="204"/>
      </rPr>
      <t>подходит в т.ч. для агрессивных сред</t>
    </r>
  </si>
  <si>
    <r>
      <rPr>
        <b/>
        <sz val="14"/>
        <color rgb="FF0070C0"/>
        <rFont val="Arial"/>
        <family val="2"/>
        <charset val="204"/>
      </rPr>
      <t>10нж45(46,47)фт 2ЦФ.01 
10нж46(47)фт 2ЦФ.01 
цельносварной из нержавеющий стали</t>
    </r>
    <r>
      <rPr>
        <sz val="14"/>
        <color rgb="FF7030A0"/>
        <rFont val="Arial"/>
        <family val="2"/>
        <charset val="204"/>
      </rPr>
      <t xml:space="preserve">
</t>
    </r>
    <r>
      <rPr>
        <b/>
        <sz val="14"/>
        <color rgb="FF7030A0"/>
        <rFont val="Arial"/>
        <family val="2"/>
        <charset val="204"/>
      </rPr>
      <t xml:space="preserve">по ТУ стандартный проход
</t>
    </r>
    <r>
      <rPr>
        <b/>
        <sz val="14"/>
        <color rgb="FFFF0000"/>
        <rFont val="Arial"/>
        <family val="2"/>
        <charset val="204"/>
      </rPr>
      <t>подходит в т.ч. для агрессивных сред</t>
    </r>
  </si>
  <si>
    <t>11с67п GAS PRO ЦФ.00, 11с67п GAS PRO ЦП.00</t>
  </si>
  <si>
    <t>11с67п GAS PRO 2ЦФ.00, 11с67п GAS PRO 2ЦП.00</t>
  </si>
  <si>
    <t>Email: info@lztamarshal.ru</t>
  </si>
  <si>
    <t>* С DN300/250 диаметра шаровой кран укомплектован редуктором</t>
  </si>
  <si>
    <t>11с67п ЦШ.00, 11с67п ЦШ.01 
ЦЕЛЬНОСВАРНОЙ ШТУЦЕРНЫЙ GAS PRO</t>
  </si>
  <si>
    <t>Полный проход (ХЛ1), ст. 09Г2С</t>
  </si>
  <si>
    <t>Стандартный проход (ХЛ1), ст. 09Г2С</t>
  </si>
  <si>
    <t>Штуцерный ст. 20 и 09Г2С</t>
  </si>
  <si>
    <t>Муфтовые ст. 09Г2С</t>
  </si>
  <si>
    <t>* Краны комплектуются редуктором под Т-ключ</t>
  </si>
  <si>
    <r>
      <rPr>
        <b/>
        <sz val="14"/>
        <color rgb="FF0070C0"/>
        <rFont val="Arial"/>
        <family val="2"/>
        <charset val="204"/>
      </rPr>
      <t xml:space="preserve">11с67п 3ЦП.00 </t>
    </r>
    <r>
      <rPr>
        <b/>
        <sz val="12"/>
        <color rgb="FF0070C0"/>
        <rFont val="Arial"/>
        <family val="2"/>
        <charset val="204"/>
      </rPr>
      <t xml:space="preserve">
</t>
    </r>
    <r>
      <rPr>
        <b/>
        <sz val="14"/>
        <color rgb="FF0070C0"/>
        <rFont val="Arial"/>
        <family val="2"/>
        <charset val="204"/>
      </rPr>
      <t>ЦЕЛЬНОСВАРНОЙ ПОД ПРИВАРКУ</t>
    </r>
    <r>
      <rPr>
        <b/>
        <sz val="12"/>
        <color rgb="FF0070C0"/>
        <rFont val="Arial"/>
        <family val="2"/>
        <charset val="204"/>
      </rPr>
      <t xml:space="preserve">
</t>
    </r>
    <r>
      <rPr>
        <b/>
        <sz val="14"/>
        <color rgb="FF0070C0"/>
        <rFont val="Arial"/>
        <family val="2"/>
        <charset val="204"/>
      </rPr>
      <t>с удлиненным шпинделем 
с покрытием грунт-эмаль ECOMAST E280</t>
    </r>
    <r>
      <rPr>
        <b/>
        <sz val="12"/>
        <color rgb="FF002060"/>
        <rFont val="Arial"/>
        <family val="2"/>
        <charset val="204"/>
      </rPr>
      <t xml:space="preserve">
</t>
    </r>
    <r>
      <rPr>
        <b/>
        <sz val="12"/>
        <color rgb="FFFF0000"/>
        <rFont val="Arial"/>
        <family val="2"/>
        <charset val="204"/>
      </rPr>
      <t>Диаметр от DN15 до DN700. 
Длина штока 1000, 1500, 2000, 2500, 3000 мм (или под индивидуальный заказ)</t>
    </r>
    <r>
      <rPr>
        <b/>
        <sz val="12"/>
        <color rgb="FF002060"/>
        <rFont val="Arial"/>
        <family val="2"/>
        <charset val="204"/>
      </rPr>
      <t xml:space="preserve">                                                                                                                               
</t>
    </r>
  </si>
  <si>
    <r>
      <t xml:space="preserve">40
</t>
    </r>
    <r>
      <rPr>
        <b/>
        <sz val="10"/>
        <rFont val="Arial"/>
        <family val="2"/>
        <charset val="204"/>
      </rPr>
      <t xml:space="preserve">10нж47фт </t>
    </r>
  </si>
  <si>
    <r>
      <t xml:space="preserve">25
</t>
    </r>
    <r>
      <rPr>
        <b/>
        <sz val="10"/>
        <rFont val="Arial"/>
        <family val="2"/>
        <charset val="204"/>
      </rPr>
      <t xml:space="preserve">10нж46фт </t>
    </r>
  </si>
  <si>
    <r>
      <t xml:space="preserve">16
</t>
    </r>
    <r>
      <rPr>
        <b/>
        <sz val="10"/>
        <rFont val="Arial"/>
        <family val="2"/>
        <charset val="204"/>
      </rPr>
      <t xml:space="preserve">10нж45фт </t>
    </r>
  </si>
  <si>
    <r>
      <t xml:space="preserve">25
</t>
    </r>
    <r>
      <rPr>
        <b/>
        <sz val="10"/>
        <rFont val="Arial"/>
        <family val="2"/>
        <charset val="204"/>
      </rPr>
      <t>10нж46фт</t>
    </r>
    <r>
      <rPr>
        <b/>
        <sz val="10"/>
        <color rgb="FFFF0000"/>
        <rFont val="Arial"/>
        <family val="2"/>
        <charset val="204"/>
      </rPr>
      <t xml:space="preserve"> </t>
    </r>
  </si>
  <si>
    <r>
      <t xml:space="preserve">40
</t>
    </r>
    <r>
      <rPr>
        <b/>
        <sz val="10"/>
        <rFont val="Arial"/>
        <family val="2"/>
        <charset val="204"/>
      </rPr>
      <t>10нж47фт</t>
    </r>
    <r>
      <rPr>
        <b/>
        <sz val="10"/>
        <color rgb="FFFF0000"/>
        <rFont val="Arial"/>
        <family val="2"/>
        <charset val="204"/>
      </rPr>
      <t xml:space="preserve"> </t>
    </r>
  </si>
  <si>
    <t xml:space="preserve">До DN50 изготавливаются так же краны со штуцерным присоединением  или комбинированным (штуцер/муфта)                               
</t>
  </si>
  <si>
    <t>Рабочая среда: для нефти и нефтепродуктов</t>
  </si>
  <si>
    <r>
      <t xml:space="preserve">Кран шаровой </t>
    </r>
    <r>
      <rPr>
        <b/>
        <sz val="10"/>
        <color rgb="FFFF0000"/>
        <rFont val="Arial"/>
        <family val="2"/>
        <charset val="204"/>
      </rPr>
      <t>разбоный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sz val="10"/>
        <color rgb="FFFF0000"/>
        <rFont val="Arial"/>
        <family val="2"/>
        <charset val="204"/>
      </rPr>
      <t>PRIME</t>
    </r>
    <r>
      <rPr>
        <b/>
        <sz val="10"/>
        <color theme="1"/>
        <rFont val="Arial"/>
        <family val="2"/>
        <charset val="204"/>
      </rPr>
      <t xml:space="preserve">
цена с НДС (руб.)</t>
    </r>
  </si>
  <si>
    <t>PRIME СФ.00. 1 фланцевый</t>
  </si>
  <si>
    <t>PRIME СП.00. 1 под приварку</t>
  </si>
  <si>
    <t>Скидка до 15%</t>
  </si>
  <si>
    <t>PRIME CФ.01.1 фланцевый
PRIME CП.01.1 под приварку</t>
  </si>
  <si>
    <t>С 1 апреля 2023</t>
  </si>
  <si>
    <t>Цены действуют с 3 апреля 2023</t>
  </si>
  <si>
    <t>Фланцевые, под приварку ст 09Г2С</t>
  </si>
  <si>
    <t>PRIME СФ.01. 1, PRIME СП.01. 1</t>
  </si>
  <si>
    <t>НОВИНКА</t>
  </si>
  <si>
    <t>Под ПРИВОД</t>
  </si>
  <si>
    <t xml:space="preserve">11с67п СФ.00.0 </t>
  </si>
  <si>
    <t>До DN50 изготавливаются так же краны со штуцерным присоединением                                                                
или комбинированным штуцер/муфта</t>
  </si>
  <si>
    <t>11с67п ЦР.01 МУФТОВЫЙ</t>
  </si>
  <si>
    <t>Цены действуют с 22 июня 2023</t>
  </si>
  <si>
    <t>11с67п GAS PRO ЦР.00 
МУФТОВЫЙ GAZ PRO</t>
  </si>
  <si>
    <t>Рабочая среда: природный газ, сжиженные углеводородные газы и другие 
газообразные среды, нейтральные к материалам деталей крана.</t>
  </si>
  <si>
    <r>
      <t xml:space="preserve">Краны шаровые цельносварные
</t>
    </r>
    <r>
      <rPr>
        <b/>
        <sz val="12"/>
        <color rgb="FFFF0000"/>
        <rFont val="Arial"/>
        <family val="2"/>
        <charset val="204"/>
      </rPr>
      <t>заказные позиции</t>
    </r>
  </si>
  <si>
    <r>
      <t xml:space="preserve">Сталь </t>
    </r>
    <r>
      <rPr>
        <b/>
        <sz val="12"/>
        <color rgb="FFFF0000"/>
        <rFont val="Calibri"/>
        <family val="2"/>
        <charset val="204"/>
        <scheme val="minor"/>
      </rPr>
      <t>20</t>
    </r>
    <r>
      <rPr>
        <b/>
        <sz val="12"/>
        <color theme="1"/>
        <rFont val="Calibri"/>
        <family val="2"/>
        <charset val="204"/>
        <scheme val="minor"/>
      </rPr>
      <t xml:space="preserve">,  температура: </t>
    </r>
    <r>
      <rPr>
        <b/>
        <sz val="12"/>
        <color rgb="FFFF0000"/>
        <rFont val="Calibri"/>
        <family val="2"/>
        <charset val="204"/>
        <scheme val="minor"/>
      </rPr>
      <t>от -40°С до +100°С</t>
    </r>
  </si>
  <si>
    <r>
      <t xml:space="preserve">Краны шаровые цельносварные
</t>
    </r>
    <r>
      <rPr>
        <b/>
        <sz val="14"/>
        <color rgb="FFFF0000"/>
        <rFont val="Calibri"/>
        <family val="2"/>
        <charset val="204"/>
        <scheme val="minor"/>
      </rPr>
      <t>заказные позиции</t>
    </r>
  </si>
  <si>
    <r>
      <t xml:space="preserve">Сталь </t>
    </r>
    <r>
      <rPr>
        <b/>
        <sz val="12"/>
        <color rgb="FFFF0000"/>
        <rFont val="Calibri"/>
        <family val="2"/>
        <charset val="204"/>
        <scheme val="minor"/>
      </rPr>
      <t>20</t>
    </r>
    <r>
      <rPr>
        <b/>
        <sz val="12"/>
        <color theme="1"/>
        <rFont val="Calibri"/>
        <family val="2"/>
        <charset val="204"/>
        <scheme val="minor"/>
      </rPr>
      <t xml:space="preserve">,  температура: от -40°С до +200°С
Сталь </t>
    </r>
    <r>
      <rPr>
        <b/>
        <sz val="12"/>
        <color rgb="FFFF0000"/>
        <rFont val="Calibri"/>
        <family val="2"/>
        <charset val="204"/>
        <scheme val="minor"/>
      </rPr>
      <t>09Г2С</t>
    </r>
    <r>
      <rPr>
        <b/>
        <sz val="12"/>
        <color theme="1"/>
        <rFont val="Calibri"/>
        <family val="2"/>
        <charset val="204"/>
        <scheme val="minor"/>
      </rPr>
      <t>,  температура: от -60°С до +200°С</t>
    </r>
  </si>
  <si>
    <r>
      <t xml:space="preserve">Кран шаровой штуцерный GAS PRO
Сталь </t>
    </r>
    <r>
      <rPr>
        <b/>
        <sz val="12"/>
        <color rgb="FFFF0000"/>
        <rFont val="Calibri"/>
        <family val="2"/>
        <charset val="204"/>
        <scheme val="minor"/>
      </rPr>
      <t xml:space="preserve">20, </t>
    </r>
    <r>
      <rPr>
        <b/>
        <sz val="12"/>
        <rFont val="Calibri"/>
        <family val="2"/>
        <charset val="204"/>
        <scheme val="minor"/>
      </rPr>
      <t xml:space="preserve">температура от </t>
    </r>
    <r>
      <rPr>
        <b/>
        <sz val="12"/>
        <color rgb="FFFF0000"/>
        <rFont val="Calibri"/>
        <family val="2"/>
        <charset val="204"/>
        <scheme val="minor"/>
      </rPr>
      <t>-40°С до +200°С</t>
    </r>
  </si>
  <si>
    <r>
      <t xml:space="preserve">Кран шаровой штуцерный GAS PRO
Сталь </t>
    </r>
    <r>
      <rPr>
        <b/>
        <sz val="12"/>
        <color rgb="FFFF0000"/>
        <rFont val="Calibri"/>
        <family val="2"/>
        <charset val="204"/>
        <scheme val="minor"/>
      </rPr>
      <t xml:space="preserve">09Г2С, </t>
    </r>
    <r>
      <rPr>
        <b/>
        <sz val="12"/>
        <rFont val="Calibri"/>
        <family val="2"/>
        <charset val="204"/>
        <scheme val="minor"/>
      </rPr>
      <t xml:space="preserve">температура от </t>
    </r>
    <r>
      <rPr>
        <b/>
        <sz val="12"/>
        <color rgb="FFFF0000"/>
        <rFont val="Calibri"/>
        <family val="2"/>
        <charset val="204"/>
        <scheme val="minor"/>
      </rPr>
      <t>-60°С до +200°С</t>
    </r>
  </si>
  <si>
    <r>
      <t xml:space="preserve">Кран шаровой </t>
    </r>
    <r>
      <rPr>
        <b/>
        <sz val="12"/>
        <color rgb="FFFF0000"/>
        <rFont val="Calibri"/>
        <family val="2"/>
        <charset val="204"/>
        <scheme val="minor"/>
      </rPr>
      <t>муфтовый GAS PRO стандартнопроходной</t>
    </r>
  </si>
  <si>
    <r>
      <t xml:space="preserve">Кран шаровой </t>
    </r>
    <r>
      <rPr>
        <b/>
        <sz val="12"/>
        <color rgb="FFFF0000"/>
        <rFont val="Calibri"/>
        <family val="2"/>
        <charset val="204"/>
        <scheme val="minor"/>
      </rPr>
      <t>муфовый GAS PRO 
полнопроходной</t>
    </r>
  </si>
  <si>
    <r>
      <t xml:space="preserve">Кран шаровой </t>
    </r>
    <r>
      <rPr>
        <b/>
        <sz val="12"/>
        <color rgb="FFFF0000"/>
        <rFont val="Calibri"/>
        <family val="2"/>
        <charset val="204"/>
        <scheme val="minor"/>
      </rPr>
      <t>разборный фланцевый</t>
    </r>
    <r>
      <rPr>
        <b/>
        <sz val="12"/>
        <color theme="1"/>
        <rFont val="Calibri"/>
        <family val="2"/>
        <charset val="204"/>
        <scheme val="minor"/>
      </rPr>
      <t>, цена с НДС (руб.)</t>
    </r>
  </si>
  <si>
    <r>
      <t xml:space="preserve">11с67п СФ.00 
РАЗБОРНЫЙ ФЛАНЦЕВЫЙ
</t>
    </r>
    <r>
      <rPr>
        <b/>
        <sz val="20"/>
        <color rgb="FF7030A0"/>
        <rFont val="Calibri"/>
        <family val="2"/>
        <charset val="204"/>
        <scheme val="minor"/>
      </rPr>
      <t xml:space="preserve">РЕМОНТОПРИГОДНЫЙ </t>
    </r>
  </si>
  <si>
    <r>
      <t xml:space="preserve">Краны шаровые разборные
</t>
    </r>
    <r>
      <rPr>
        <b/>
        <sz val="12"/>
        <color rgb="FFFF0000"/>
        <rFont val="Calibri"/>
        <family val="2"/>
        <charset val="204"/>
        <scheme val="minor"/>
      </rPr>
      <t>складские позиции</t>
    </r>
  </si>
  <si>
    <t>DN150 редуктор 
только для давления PN 40</t>
  </si>
  <si>
    <t>DN200/150 редуктор 
только для давления PN 40</t>
  </si>
  <si>
    <r>
      <t xml:space="preserve">Кран шаровой </t>
    </r>
    <r>
      <rPr>
        <b/>
        <sz val="12"/>
        <color rgb="FFFF0000"/>
        <rFont val="Calibri"/>
        <family val="2"/>
        <charset val="204"/>
        <scheme val="minor"/>
      </rPr>
      <t>разборный</t>
    </r>
    <r>
      <rPr>
        <b/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rgb="FFFF0000"/>
        <rFont val="Calibri"/>
        <family val="2"/>
        <charset val="204"/>
        <scheme val="minor"/>
      </rPr>
      <t>укороченный фланцевый</t>
    </r>
    <r>
      <rPr>
        <b/>
        <sz val="12"/>
        <color theme="1"/>
        <rFont val="Calibri"/>
        <family val="2"/>
        <charset val="204"/>
        <scheme val="minor"/>
      </rPr>
      <t xml:space="preserve">, 
цена с НДС (руб.) </t>
    </r>
  </si>
  <si>
    <r>
      <t xml:space="preserve">11с67п СУФ.00 
РАЗБОРНЫЙ  УКОРОЧЕННЫЙ ФЛАНЦЕВЫЙ
</t>
    </r>
    <r>
      <rPr>
        <b/>
        <sz val="20"/>
        <color rgb="FF7030A0"/>
        <rFont val="Calibri"/>
        <family val="2"/>
        <charset val="204"/>
        <scheme val="minor"/>
      </rPr>
      <t xml:space="preserve">РЕМОНТОПРИГОДНЫЙ </t>
    </r>
  </si>
  <si>
    <r>
      <t xml:space="preserve">Краны шаровые разборные
</t>
    </r>
    <r>
      <rPr>
        <b/>
        <sz val="10"/>
        <color rgb="FFFF0000"/>
        <rFont val="Calibri"/>
        <family val="2"/>
        <charset val="204"/>
        <scheme val="minor"/>
      </rPr>
      <t>складские позиции</t>
    </r>
  </si>
  <si>
    <r>
      <t xml:space="preserve">Кран шаровой </t>
    </r>
    <r>
      <rPr>
        <b/>
        <sz val="12"/>
        <color rgb="FFFF0000"/>
        <rFont val="Calibri"/>
        <family val="2"/>
        <charset val="204"/>
        <scheme val="minor"/>
      </rPr>
      <t>разборный фланцевый для пара</t>
    </r>
    <r>
      <rPr>
        <b/>
        <sz val="12"/>
        <color theme="1"/>
        <rFont val="Calibri"/>
        <family val="2"/>
        <charset val="204"/>
        <scheme val="minor"/>
      </rPr>
      <t>, цена с НДС (руб.)</t>
    </r>
  </si>
  <si>
    <r>
      <t xml:space="preserve">Сталь </t>
    </r>
    <r>
      <rPr>
        <b/>
        <sz val="12"/>
        <color rgb="FFFF0000"/>
        <rFont val="Calibri"/>
        <family val="2"/>
        <charset val="204"/>
        <scheme val="minor"/>
      </rPr>
      <t>20</t>
    </r>
    <r>
      <rPr>
        <b/>
        <sz val="12"/>
        <rFont val="Calibri"/>
        <family val="2"/>
        <charset val="204"/>
        <scheme val="minor"/>
      </rPr>
      <t xml:space="preserve">, температура: от </t>
    </r>
    <r>
      <rPr>
        <b/>
        <sz val="12"/>
        <color rgb="FFFF0000"/>
        <rFont val="Calibri"/>
        <family val="2"/>
        <charset val="204"/>
        <scheme val="minor"/>
      </rPr>
      <t>- 40°С до + 250°С</t>
    </r>
  </si>
  <si>
    <r>
      <t xml:space="preserve">Сталь </t>
    </r>
    <r>
      <rPr>
        <b/>
        <sz val="12"/>
        <color rgb="FFFF0000"/>
        <rFont val="Calibri"/>
        <family val="2"/>
        <charset val="204"/>
        <scheme val="minor"/>
      </rPr>
      <t>20</t>
    </r>
    <r>
      <rPr>
        <b/>
        <sz val="12"/>
        <color theme="1"/>
        <rFont val="Calibri"/>
        <family val="2"/>
        <charset val="204"/>
        <scheme val="minor"/>
      </rPr>
      <t xml:space="preserve">,  температура: от </t>
    </r>
    <r>
      <rPr>
        <b/>
        <sz val="12"/>
        <color rgb="FFFF0000"/>
        <rFont val="Calibri"/>
        <family val="2"/>
        <charset val="204"/>
        <scheme val="minor"/>
      </rPr>
      <t>-40°С до +200°С</t>
    </r>
  </si>
  <si>
    <r>
      <t xml:space="preserve">Сталь </t>
    </r>
    <r>
      <rPr>
        <b/>
        <sz val="12"/>
        <color rgb="FFFF0000"/>
        <rFont val="Calibri"/>
        <family val="2"/>
        <charset val="204"/>
        <scheme val="minor"/>
      </rPr>
      <t>20</t>
    </r>
    <r>
      <rPr>
        <b/>
        <sz val="12"/>
        <color theme="1"/>
        <rFont val="Calibri"/>
        <family val="2"/>
        <charset val="204"/>
        <scheme val="minor"/>
      </rPr>
      <t xml:space="preserve">,  температура: </t>
    </r>
    <r>
      <rPr>
        <b/>
        <sz val="12"/>
        <color rgb="FFFF0000"/>
        <rFont val="Calibri"/>
        <family val="2"/>
        <charset val="204"/>
        <scheme val="minor"/>
      </rPr>
      <t>от -40°С до +200°С</t>
    </r>
  </si>
  <si>
    <t>Цены действуют с 4 сентября 2023</t>
  </si>
  <si>
    <t>Рабочая среда: вода, нефтепродукты и 
другие нетоксичные и неагрессивные среды, нейтральные к материалам деталей крана</t>
  </si>
  <si>
    <t>Рабочая среда: вода, нефтепродукты и другие среды, 
в том числе агрессивные, нейтральный к материалам деталей крана</t>
  </si>
  <si>
    <t>Цены действуют с 8 НОЯБРЯ 2023</t>
  </si>
  <si>
    <t>Цены действуют с 14 МАРТА 2022</t>
  </si>
  <si>
    <t>Цены действуют с 22 ИЮНЯ 2023</t>
  </si>
  <si>
    <t>Цены действуют с 3 АПРЕЛЯ 2023</t>
  </si>
  <si>
    <t>Цены действуют с 7 АПРЕЛЯ 2022</t>
  </si>
  <si>
    <t>Цены действуют с 25 СЕНТЯБРЯ 2023</t>
  </si>
  <si>
    <t>Цены действуют с 9 октября 2023</t>
  </si>
  <si>
    <r>
      <t xml:space="preserve">11с67п GAS PRO СФ.00 РАЗБОРНЫЙ ФЛАНЦЕВЫЙ
</t>
    </r>
    <r>
      <rPr>
        <b/>
        <sz val="14"/>
        <color rgb="FF7030A0"/>
        <rFont val="Arial"/>
        <family val="2"/>
        <charset val="204"/>
      </rPr>
      <t xml:space="preserve">РЕМОНТОПРИГОДНЫЙ </t>
    </r>
  </si>
  <si>
    <r>
      <t xml:space="preserve">Сталь </t>
    </r>
    <r>
      <rPr>
        <b/>
        <sz val="10"/>
        <color rgb="FFFF0000"/>
        <rFont val="Arial"/>
        <family val="2"/>
        <charset val="204"/>
      </rPr>
      <t>20</t>
    </r>
    <r>
      <rPr>
        <b/>
        <sz val="10"/>
        <color theme="1"/>
        <rFont val="Arial"/>
        <family val="2"/>
        <charset val="204"/>
      </rPr>
      <t>,  температура: от -40°С до +100°С</t>
    </r>
  </si>
  <si>
    <t>Рабочая среда: природный газ, сжиженные углеводородные газы и другие 
газообразные среды, нейтральные к материалам деталей крана</t>
  </si>
  <si>
    <r>
      <t xml:space="preserve">11с67п GAS PRO СП.00 РАЗБОРНЫЙ ПОД ПРИВАРКУ
</t>
    </r>
    <r>
      <rPr>
        <b/>
        <sz val="14"/>
        <color rgb="FF7030A0"/>
        <rFont val="Arial"/>
        <family val="2"/>
        <charset val="204"/>
      </rPr>
      <t xml:space="preserve">РЕМОНТОПРИГОДНЫЙ </t>
    </r>
  </si>
  <si>
    <r>
      <t xml:space="preserve">Краны шаровые разборные
</t>
    </r>
    <r>
      <rPr>
        <b/>
        <sz val="11"/>
        <color rgb="FFFF0000"/>
        <rFont val="Arial"/>
        <family val="2"/>
        <charset val="204"/>
      </rPr>
      <t>складские позиции</t>
    </r>
  </si>
  <si>
    <t>Цены действуют с 9 ОКТЯБРЯ 2023</t>
  </si>
  <si>
    <r>
      <rPr>
        <b/>
        <sz val="14"/>
        <color rgb="FF0070C0"/>
        <rFont val="Arial"/>
        <family val="2"/>
        <charset val="204"/>
      </rPr>
      <t>11с67п GAS PRO СУФ.00 
РАЗБОРНЫЙ  УКОРОЧЕННЫЙ ФЛАНЦЕВЫЙ</t>
    </r>
    <r>
      <rPr>
        <b/>
        <sz val="16"/>
        <color rgb="FF0070C0"/>
        <rFont val="Arial"/>
        <family val="2"/>
        <charset val="204"/>
      </rPr>
      <t xml:space="preserve">
</t>
    </r>
    <r>
      <rPr>
        <b/>
        <sz val="16"/>
        <color rgb="FF7030A0"/>
        <rFont val="Arial"/>
        <family val="2"/>
        <charset val="204"/>
      </rPr>
      <t xml:space="preserve">РЕМОНТОПРИГОДНЫЙ </t>
    </r>
  </si>
  <si>
    <t>Рабочая среда: газ, нефтепродукты и 
другие нетоксичные и неагрессивные среды, нейтральные к материалам деталей крана</t>
  </si>
  <si>
    <t>DN150 редуктор только для давления PN 40</t>
  </si>
  <si>
    <t>DN200/150 редуктор только для давления PN 40</t>
  </si>
  <si>
    <t>Разборный СФ GAS PRO</t>
  </si>
  <si>
    <t>11с67п GAS PRO СФ.00</t>
  </si>
  <si>
    <t>Разборный СП GAS PRO</t>
  </si>
  <si>
    <t>11с67п GAS PRO СП.00</t>
  </si>
  <si>
    <t>Разборный укороченный  СУФ GAS PRO</t>
  </si>
  <si>
    <t>11с67п GAS PRO СУФ.00</t>
  </si>
  <si>
    <t>Цельносварной GAS PRO полный проход</t>
  </si>
  <si>
    <t>Цельносварной GAS PRO стандартный проход</t>
  </si>
  <si>
    <t>Муфтовый GAS PRO</t>
  </si>
  <si>
    <t>11с67п GAS PRO ЦР.00</t>
  </si>
  <si>
    <t xml:space="preserve">Штуцерный GAS PRO </t>
  </si>
  <si>
    <t>11с67п GAS PRO ЦШ.00</t>
  </si>
  <si>
    <r>
      <rPr>
        <b/>
        <sz val="14"/>
        <color rgb="FF0070C0"/>
        <rFont val="Arial"/>
        <family val="2"/>
        <charset val="204"/>
      </rPr>
      <t xml:space="preserve">11с67п GAS PRO 3ЦП.00 
ЦЕЛЬНОСВАРНОЙ ПОД ПРИВАРКУ
с удлиненным шпинделем с с покрытием усиленного типа 
</t>
    </r>
    <r>
      <rPr>
        <b/>
        <sz val="12"/>
        <color rgb="FFFF0000"/>
        <rFont val="Arial"/>
        <family val="2"/>
        <charset val="204"/>
      </rPr>
      <t xml:space="preserve">Диаметр от DN15 до DN700 
Длина шпинделя 
1000, 1500, 2000, 2500, 3000 мм (или под индивидуальный заказ)                                                                                                           </t>
    </r>
    <r>
      <rPr>
        <b/>
        <sz val="14"/>
        <color rgb="FF0070C0"/>
        <rFont val="Arial"/>
        <family val="2"/>
        <charset val="204"/>
      </rPr>
      <t xml:space="preserve">                    </t>
    </r>
    <r>
      <rPr>
        <b/>
        <sz val="12"/>
        <color rgb="FF002060"/>
        <rFont val="Arial"/>
        <family val="2"/>
        <charset val="204"/>
      </rPr>
      <t xml:space="preserve">                                                                                                                      
</t>
    </r>
  </si>
  <si>
    <t xml:space="preserve">Подземный GAS PRO </t>
  </si>
  <si>
    <t>11с67п GAS PRO 3ЦП.00</t>
  </si>
  <si>
    <t>Тел.: +7 (495) 223-74-04, 8-800-301-20-50</t>
  </si>
  <si>
    <t>С удлиненным шпинделем под приварку , ст. 20</t>
  </si>
  <si>
    <t>С удлиненным шпинделем под приварку , ст. 09Г2С</t>
  </si>
  <si>
    <t xml:space="preserve">С удлиненным шпинделем с ПЭ патрубками , ст. 20 </t>
  </si>
  <si>
    <t>С удлиненным шпинделем с ПЭ патрубками , ст. 09Г2С</t>
  </si>
  <si>
    <t>Цены действуют с 11 декабря 2022</t>
  </si>
  <si>
    <r>
      <t xml:space="preserve">Кран шаровой </t>
    </r>
    <r>
      <rPr>
        <b/>
        <sz val="11"/>
        <color rgb="FFFF0000"/>
        <rFont val="Arial"/>
        <family val="2"/>
        <charset val="204"/>
      </rPr>
      <t>разборный под приварку для пара</t>
    </r>
    <r>
      <rPr>
        <b/>
        <sz val="11"/>
        <color theme="1"/>
        <rFont val="Arial"/>
        <family val="2"/>
        <charset val="204"/>
      </rPr>
      <t>, цена с НДС (руб.)</t>
    </r>
  </si>
  <si>
    <t>Цены действуют с 13 июля 2023</t>
  </si>
  <si>
    <r>
      <t>Краны шаровые для</t>
    </r>
    <r>
      <rPr>
        <b/>
        <sz val="12"/>
        <color rgb="FFFF0000"/>
        <rFont val="Arial"/>
        <family val="2"/>
        <charset val="204"/>
      </rPr>
      <t xml:space="preserve"> ЖИДКИХ СРЕД</t>
    </r>
  </si>
  <si>
    <t>Цены действуют с 19 февраля 2024</t>
  </si>
  <si>
    <r>
      <t xml:space="preserve">11с67п ЦФ.00, 11с67п ЦП.00
ЦЕЛЬНОСВАРНОЙ
</t>
    </r>
    <r>
      <rPr>
        <b/>
        <sz val="16"/>
        <color rgb="FFFF0000"/>
        <rFont val="Arial"/>
        <family val="2"/>
        <charset val="204"/>
      </rPr>
      <t>полный проход</t>
    </r>
  </si>
  <si>
    <r>
      <t xml:space="preserve">Сталь </t>
    </r>
    <r>
      <rPr>
        <b/>
        <sz val="11"/>
        <color rgb="FFFF0000"/>
        <rFont val="Arial"/>
        <family val="2"/>
        <charset val="204"/>
      </rPr>
      <t>20</t>
    </r>
    <r>
      <rPr>
        <b/>
        <sz val="11"/>
        <color theme="1"/>
        <rFont val="Arial"/>
        <family val="2"/>
        <charset val="204"/>
      </rPr>
      <t>,  температура: от -40°С до +200°С</t>
    </r>
  </si>
  <si>
    <r>
      <rPr>
        <b/>
        <sz val="11"/>
        <color theme="1"/>
        <rFont val="Arial"/>
        <family val="2"/>
        <charset val="204"/>
      </rPr>
      <t xml:space="preserve">Рабочая среда: </t>
    </r>
    <r>
      <rPr>
        <sz val="11"/>
        <color theme="1"/>
        <rFont val="Arial"/>
        <family val="2"/>
        <charset val="204"/>
      </rPr>
      <t>вода, нефтепродукты и другие нетоксичные и неагрессивные среды, нейтральные к материалам деталей крана</t>
    </r>
  </si>
  <si>
    <r>
      <t xml:space="preserve">Кран шаровой </t>
    </r>
    <r>
      <rPr>
        <b/>
        <sz val="11"/>
        <color rgb="FFFF0000"/>
        <rFont val="Arial"/>
        <family val="2"/>
        <charset val="204"/>
      </rPr>
      <t>цельносварной фланцевый</t>
    </r>
    <r>
      <rPr>
        <b/>
        <sz val="11"/>
        <rFont val="Arial"/>
        <family val="2"/>
        <charset val="204"/>
      </rPr>
      <t>, 
цена с НДС (руб.)</t>
    </r>
  </si>
  <si>
    <r>
      <t xml:space="preserve">Кран шаровой </t>
    </r>
    <r>
      <rPr>
        <b/>
        <sz val="11"/>
        <color rgb="FFFF0000"/>
        <rFont val="Arial"/>
        <family val="2"/>
        <charset val="204"/>
      </rPr>
      <t>цельносварной под приварку</t>
    </r>
    <r>
      <rPr>
        <b/>
        <sz val="11"/>
        <rFont val="Arial"/>
        <family val="2"/>
        <charset val="204"/>
      </rPr>
      <t>, цена с НДС (руб.)</t>
    </r>
  </si>
  <si>
    <r>
      <rPr>
        <b/>
        <i/>
        <sz val="11"/>
        <rFont val="Arial"/>
        <family val="2"/>
        <charset val="204"/>
      </rPr>
      <t>*</t>
    </r>
    <r>
      <rPr>
        <b/>
        <i/>
        <sz val="11"/>
        <color rgb="FFFF000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C</t>
    </r>
    <r>
      <rPr>
        <b/>
        <i/>
        <sz val="11"/>
        <color theme="1"/>
        <rFont val="Arial"/>
        <family val="2"/>
        <charset val="204"/>
      </rPr>
      <t xml:space="preserve"> DN250 шаровой кран укомплектован редуктором</t>
    </r>
  </si>
  <si>
    <r>
      <t xml:space="preserve">11с67п 2ЦФ.00, 11с67п 2ЦП.00 
ЦЕЛЬНОСВАРНОЙ 
</t>
    </r>
    <r>
      <rPr>
        <b/>
        <sz val="16"/>
        <color rgb="FFFF0000"/>
        <rFont val="Arial"/>
        <family val="2"/>
        <charset val="204"/>
      </rPr>
      <t xml:space="preserve">стандартный проход </t>
    </r>
  </si>
  <si>
    <r>
      <rPr>
        <b/>
        <sz val="10"/>
        <color theme="1"/>
        <rFont val="Arial"/>
        <family val="2"/>
        <charset val="204"/>
      </rPr>
      <t>Рабочая среда:</t>
    </r>
    <r>
      <rPr>
        <sz val="10"/>
        <color theme="1"/>
        <rFont val="Arial"/>
        <family val="2"/>
        <charset val="204"/>
      </rPr>
      <t xml:space="preserve"> вода, нефтепродукты и другие нетоксичные и неагрессивные среды, нейтральные к материалам деталей крана</t>
    </r>
  </si>
  <si>
    <r>
      <t xml:space="preserve">Кран шаровой </t>
    </r>
    <r>
      <rPr>
        <b/>
        <sz val="11"/>
        <color rgb="FFFF0000"/>
        <rFont val="Arial"/>
        <family val="2"/>
        <charset val="204"/>
      </rPr>
      <t>цельносварной фланцевый</t>
    </r>
    <r>
      <rPr>
        <b/>
        <sz val="11"/>
        <rFont val="Arial"/>
        <family val="2"/>
        <charset val="204"/>
      </rPr>
      <t>, цена с НДС (руб.)</t>
    </r>
  </si>
  <si>
    <r>
      <rPr>
        <b/>
        <i/>
        <sz val="11"/>
        <rFont val="Arial"/>
        <family val="2"/>
        <charset val="204"/>
      </rPr>
      <t>*</t>
    </r>
    <r>
      <rPr>
        <b/>
        <i/>
        <sz val="11"/>
        <color rgb="FFFF000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С</t>
    </r>
    <r>
      <rPr>
        <b/>
        <i/>
        <sz val="11"/>
        <color theme="1"/>
        <rFont val="Arial"/>
        <family val="2"/>
        <charset val="204"/>
      </rPr>
      <t xml:space="preserve"> DN300/250 кран укомплектован редуктором</t>
    </r>
  </si>
  <si>
    <r>
      <t xml:space="preserve">11с67п ЦУФ.00 
 ЦЕЛЬНОСВАРНОЙ УКОРОЧЕННЫЙ 
</t>
    </r>
    <r>
      <rPr>
        <b/>
        <sz val="16"/>
        <color rgb="FFFF0000"/>
        <rFont val="Arial"/>
        <family val="2"/>
        <charset val="204"/>
      </rPr>
      <t>по строительной длине задвижки</t>
    </r>
  </si>
  <si>
    <r>
      <t xml:space="preserve">Рабочая среда: </t>
    </r>
    <r>
      <rPr>
        <sz val="11"/>
        <color theme="1"/>
        <rFont val="Arial"/>
        <family val="2"/>
        <charset val="204"/>
      </rPr>
      <t>вода, нефтепродукты и другие нетоксичные и неагрессивные среды, нейтральные к материалам деталей крана</t>
    </r>
  </si>
  <si>
    <r>
      <t xml:space="preserve">Кран шаровой </t>
    </r>
    <r>
      <rPr>
        <b/>
        <sz val="11"/>
        <color rgb="FFFF0000"/>
        <rFont val="Arial"/>
        <family val="2"/>
        <charset val="204"/>
      </rPr>
      <t>цельносварной укороченный фланцевый</t>
    </r>
    <r>
      <rPr>
        <b/>
        <sz val="11"/>
        <color theme="1"/>
        <rFont val="Arial"/>
        <family val="2"/>
        <charset val="204"/>
      </rPr>
      <t>, 
цена с НДС (руб.)</t>
    </r>
  </si>
  <si>
    <r>
      <t xml:space="preserve">Краны шаровые для </t>
    </r>
    <r>
      <rPr>
        <b/>
        <sz val="12"/>
        <color rgb="FFFF0000"/>
        <rFont val="Arial"/>
        <family val="2"/>
        <charset val="204"/>
      </rPr>
      <t>ЖИДКИХ СРЕД</t>
    </r>
  </si>
  <si>
    <r>
      <t xml:space="preserve">11с67п ЦФ.01, 11с67п ЦП.01 
ЦЕЛЬНОСВАРНОЙ 
</t>
    </r>
    <r>
      <rPr>
        <b/>
        <sz val="16"/>
        <color rgb="FFFF0000"/>
        <rFont val="Arial"/>
        <family val="2"/>
        <charset val="204"/>
      </rPr>
      <t>полный проход</t>
    </r>
  </si>
  <si>
    <r>
      <t xml:space="preserve">Сталь </t>
    </r>
    <r>
      <rPr>
        <b/>
        <sz val="10.5"/>
        <color rgb="FFFF0000"/>
        <rFont val="Arial"/>
        <family val="2"/>
        <charset val="204"/>
      </rPr>
      <t>09Г2С</t>
    </r>
    <r>
      <rPr>
        <b/>
        <sz val="10.5"/>
        <color theme="1"/>
        <rFont val="Arial"/>
        <family val="2"/>
        <charset val="204"/>
      </rPr>
      <t>, температура: от - 60°С до + 200°С</t>
    </r>
  </si>
  <si>
    <r>
      <t xml:space="preserve">11с67п 2ЦФ.01, 11с67п 2ЦП.01 
ЦЕЛЬНОСВАРНОЙ 
 </t>
    </r>
    <r>
      <rPr>
        <b/>
        <sz val="16"/>
        <color rgb="FFFF0000"/>
        <rFont val="Arial"/>
        <family val="2"/>
        <charset val="204"/>
      </rPr>
      <t>стандартный проход</t>
    </r>
  </si>
  <si>
    <r>
      <t xml:space="preserve">Сталь </t>
    </r>
    <r>
      <rPr>
        <b/>
        <sz val="11"/>
        <color rgb="FFFF0000"/>
        <rFont val="Arial"/>
        <family val="2"/>
        <charset val="204"/>
      </rPr>
      <t>09Г2С</t>
    </r>
    <r>
      <rPr>
        <b/>
        <sz val="11"/>
        <color theme="1"/>
        <rFont val="Arial"/>
        <family val="2"/>
        <charset val="204"/>
      </rPr>
      <t>, температура: от - 60°С до + 200°С</t>
    </r>
  </si>
  <si>
    <r>
      <t xml:space="preserve">11с67п ЦФП.00 
ЦЕЛЬНОСВАРНОЙ 
ФЛАНЕЦ-ПРИВАРКА
</t>
    </r>
    <r>
      <rPr>
        <b/>
        <sz val="16"/>
        <color rgb="FFFF0000"/>
        <rFont val="Arial"/>
        <family val="2"/>
        <charset val="204"/>
      </rPr>
      <t>полный проход</t>
    </r>
  </si>
  <si>
    <r>
      <t xml:space="preserve">Сталь </t>
    </r>
    <r>
      <rPr>
        <b/>
        <sz val="10.5"/>
        <color rgb="FFFF0000"/>
        <rFont val="Arial"/>
        <family val="2"/>
        <charset val="204"/>
      </rPr>
      <t>20</t>
    </r>
    <r>
      <rPr>
        <b/>
        <sz val="10.5"/>
        <color theme="1"/>
        <rFont val="Arial"/>
        <family val="2"/>
        <charset val="204"/>
      </rPr>
      <t>,  температура: от -40°С до +200°С</t>
    </r>
  </si>
  <si>
    <r>
      <t xml:space="preserve">Рабочая среда: </t>
    </r>
    <r>
      <rPr>
        <sz val="10.5"/>
        <color theme="1"/>
        <rFont val="Arial"/>
        <family val="2"/>
        <charset val="204"/>
      </rPr>
      <t>вода, нефтепродукты и другие нетоксичные и неагрессивные среды, нейтральные к материалам деталей крана</t>
    </r>
  </si>
  <si>
    <r>
      <t xml:space="preserve">Кран шаровой </t>
    </r>
    <r>
      <rPr>
        <b/>
        <sz val="10"/>
        <color rgb="FFFF0000"/>
        <rFont val="Arial"/>
        <family val="2"/>
        <charset val="204"/>
      </rPr>
      <t>цельносварной полнопроходной фланец-приварка</t>
    </r>
    <r>
      <rPr>
        <b/>
        <sz val="10"/>
        <color theme="1"/>
        <rFont val="Arial"/>
        <family val="2"/>
        <charset val="204"/>
      </rPr>
      <t xml:space="preserve">, цена c НДС (руб.)  </t>
    </r>
  </si>
  <si>
    <r>
      <t xml:space="preserve">11с67п ЦФП.00 
ЦЕЛЬНОСВАРНОЙ 
ФЛАНЕЦ-ПРИВАРКА
</t>
    </r>
    <r>
      <rPr>
        <b/>
        <sz val="16"/>
        <color rgb="FFFF0000"/>
        <rFont val="Arial"/>
        <family val="2"/>
        <charset val="204"/>
      </rPr>
      <t>стандартный проход</t>
    </r>
  </si>
  <si>
    <r>
      <t xml:space="preserve">Кран шаровой </t>
    </r>
    <r>
      <rPr>
        <b/>
        <sz val="10.5"/>
        <color rgb="FFFF0000"/>
        <rFont val="Arial"/>
        <family val="2"/>
        <charset val="204"/>
      </rPr>
      <t>цельносварной фланец-приварка</t>
    </r>
    <r>
      <rPr>
        <b/>
        <sz val="10.5"/>
        <color theme="1"/>
        <rFont val="Arial"/>
        <family val="2"/>
        <charset val="204"/>
      </rPr>
      <t xml:space="preserve">, цена c НДС (руб.)  </t>
    </r>
  </si>
  <si>
    <r>
      <t>Краны шаровые для</t>
    </r>
    <r>
      <rPr>
        <b/>
        <sz val="11"/>
        <color rgb="FFFF0000"/>
        <rFont val="Arial"/>
        <family val="2"/>
        <charset val="204"/>
      </rPr>
      <t xml:space="preserve"> ГАЗА</t>
    </r>
  </si>
  <si>
    <r>
      <rPr>
        <b/>
        <sz val="16"/>
        <color theme="1"/>
        <rFont val="Arial"/>
        <family val="2"/>
        <charset val="204"/>
      </rPr>
      <t xml:space="preserve">11с67п </t>
    </r>
    <r>
      <rPr>
        <b/>
        <sz val="16"/>
        <color rgb="FFFF0000"/>
        <rFont val="Arial"/>
        <family val="2"/>
        <charset val="204"/>
      </rPr>
      <t>GAS PRO</t>
    </r>
    <r>
      <rPr>
        <b/>
        <sz val="16"/>
        <color theme="1"/>
        <rFont val="Arial"/>
        <family val="2"/>
        <charset val="204"/>
      </rPr>
      <t xml:space="preserve"> ЦФ.00, 
11с67п </t>
    </r>
    <r>
      <rPr>
        <b/>
        <sz val="16"/>
        <color rgb="FFFF0000"/>
        <rFont val="Arial"/>
        <family val="2"/>
        <charset val="204"/>
      </rPr>
      <t>GAS PRO</t>
    </r>
    <r>
      <rPr>
        <b/>
        <sz val="16"/>
        <color theme="1"/>
        <rFont val="Arial"/>
        <family val="2"/>
        <charset val="204"/>
      </rPr>
      <t xml:space="preserve"> ЦП.00 
ЦЕЛЬНОСВАРНОЙ 
</t>
    </r>
    <r>
      <rPr>
        <b/>
        <sz val="16"/>
        <color rgb="FFFF0000"/>
        <rFont val="Arial"/>
        <family val="2"/>
        <charset val="204"/>
      </rPr>
      <t>полный проход</t>
    </r>
  </si>
  <si>
    <r>
      <rPr>
        <b/>
        <sz val="11"/>
        <color theme="1"/>
        <rFont val="Arial"/>
        <family val="2"/>
        <charset val="204"/>
      </rPr>
      <t>Рабочая среда:</t>
    </r>
    <r>
      <rPr>
        <sz val="11"/>
        <color theme="1"/>
        <rFont val="Arial"/>
        <family val="2"/>
        <charset val="204"/>
      </rPr>
      <t xml:space="preserve"> природный газ, сжиженные углеводородные газы и другие газообразные среды, нейтральные к материалам деталей крана  </t>
    </r>
  </si>
  <si>
    <r>
      <t xml:space="preserve">Кран шаровой </t>
    </r>
    <r>
      <rPr>
        <b/>
        <sz val="11"/>
        <color rgb="FFFF0000"/>
        <rFont val="Arial"/>
        <family val="2"/>
        <charset val="204"/>
      </rPr>
      <t>цельносварной                                                                                                                                                                                                        фланцевый</t>
    </r>
    <r>
      <rPr>
        <b/>
        <sz val="11"/>
        <rFont val="Arial"/>
        <family val="2"/>
        <charset val="204"/>
      </rPr>
      <t>, цена с НДС (руб.)</t>
    </r>
  </si>
  <si>
    <r>
      <t xml:space="preserve">Кран шаровой </t>
    </r>
    <r>
      <rPr>
        <b/>
        <sz val="11"/>
        <color rgb="FFFF0000"/>
        <rFont val="Arial"/>
        <family val="2"/>
        <charset val="204"/>
      </rPr>
      <t>цельносварной                                                                                                                                                                                                        под приварку</t>
    </r>
    <r>
      <rPr>
        <b/>
        <sz val="11"/>
        <rFont val="Arial"/>
        <family val="2"/>
        <charset val="204"/>
      </rPr>
      <t>, 
цена с НДС (руб.)</t>
    </r>
  </si>
  <si>
    <r>
      <t xml:space="preserve">Краны шаровые для </t>
    </r>
    <r>
      <rPr>
        <b/>
        <sz val="11"/>
        <color rgb="FFFF0000"/>
        <rFont val="Arial"/>
        <family val="2"/>
        <charset val="204"/>
      </rPr>
      <t>ГАЗА</t>
    </r>
  </si>
  <si>
    <r>
      <t xml:space="preserve">11с67п </t>
    </r>
    <r>
      <rPr>
        <b/>
        <sz val="16"/>
        <color rgb="FFFF0000"/>
        <rFont val="Arial"/>
        <family val="2"/>
        <charset val="204"/>
      </rPr>
      <t>GAS PRO</t>
    </r>
    <r>
      <rPr>
        <b/>
        <sz val="16"/>
        <rFont val="Arial"/>
        <family val="2"/>
        <charset val="204"/>
      </rPr>
      <t xml:space="preserve"> 2ЦФ.00, 
11с67п </t>
    </r>
    <r>
      <rPr>
        <b/>
        <sz val="16"/>
        <color rgb="FFFF0000"/>
        <rFont val="Arial"/>
        <family val="2"/>
        <charset val="204"/>
      </rPr>
      <t>GAS PRO</t>
    </r>
    <r>
      <rPr>
        <b/>
        <sz val="16"/>
        <rFont val="Arial"/>
        <family val="2"/>
        <charset val="204"/>
      </rPr>
      <t xml:space="preserve"> 2ЦП.00
ЦЕЛЬНОСВАРНОЙ
</t>
    </r>
    <r>
      <rPr>
        <b/>
        <sz val="16"/>
        <color rgb="FFFF0000"/>
        <rFont val="Arial"/>
        <family val="2"/>
        <charset val="204"/>
      </rPr>
      <t>стандартный проход</t>
    </r>
  </si>
  <si>
    <r>
      <t xml:space="preserve">Сталь </t>
    </r>
    <r>
      <rPr>
        <b/>
        <sz val="11"/>
        <color rgb="FFFF0000"/>
        <rFont val="Arial"/>
        <family val="2"/>
        <charset val="204"/>
      </rPr>
      <t>20</t>
    </r>
    <r>
      <rPr>
        <b/>
        <sz val="11"/>
        <color theme="1"/>
        <rFont val="Arial"/>
        <family val="2"/>
        <charset val="204"/>
      </rPr>
      <t>,  температура: от -40°С до +100°С</t>
    </r>
  </si>
  <si>
    <r>
      <t>Рабочая среда:</t>
    </r>
    <r>
      <rPr>
        <sz val="11"/>
        <color theme="1"/>
        <rFont val="Arial"/>
        <family val="2"/>
        <charset val="204"/>
      </rPr>
      <t xml:space="preserve"> природный газ, сжиженные углеводородные газы и другие газообразные среды, нейтральные к материалам деталей крана</t>
    </r>
  </si>
  <si>
    <r>
      <t>Краны шаровые для</t>
    </r>
    <r>
      <rPr>
        <b/>
        <sz val="10"/>
        <color rgb="FFFF0000"/>
        <rFont val="Arial"/>
        <family val="2"/>
        <charset val="204"/>
      </rPr>
      <t xml:space="preserve"> ГАЗА</t>
    </r>
  </si>
  <si>
    <r>
      <t xml:space="preserve">11с67п </t>
    </r>
    <r>
      <rPr>
        <b/>
        <sz val="16"/>
        <color rgb="FFFF0000"/>
        <rFont val="Arial"/>
        <family val="2"/>
        <charset val="204"/>
      </rPr>
      <t>GAS PRO</t>
    </r>
    <r>
      <rPr>
        <b/>
        <sz val="16"/>
        <rFont val="Arial"/>
        <family val="2"/>
        <charset val="204"/>
      </rPr>
      <t xml:space="preserve"> ЦУФ
УКОРОЧЕННЫЙ ФЛАНЦЕВЫЙ 
</t>
    </r>
    <r>
      <rPr>
        <b/>
        <sz val="16"/>
        <color rgb="FFFF0000"/>
        <rFont val="Arial"/>
        <family val="2"/>
        <charset val="204"/>
      </rPr>
      <t>по строительной длине задвижки</t>
    </r>
    <r>
      <rPr>
        <b/>
        <sz val="16"/>
        <rFont val="Arial"/>
        <family val="2"/>
        <charset val="204"/>
      </rPr>
      <t xml:space="preserve">
</t>
    </r>
    <r>
      <rPr>
        <b/>
        <sz val="16"/>
        <color rgb="FFFF0000"/>
        <rFont val="Arial"/>
        <family val="2"/>
        <charset val="204"/>
      </rPr>
      <t>полный проход</t>
    </r>
  </si>
  <si>
    <r>
      <t xml:space="preserve">Сталь </t>
    </r>
    <r>
      <rPr>
        <b/>
        <sz val="10.5"/>
        <color rgb="FFFF0000"/>
        <rFont val="Arial"/>
        <family val="2"/>
        <charset val="204"/>
      </rPr>
      <t>20</t>
    </r>
    <r>
      <rPr>
        <b/>
        <sz val="10.5"/>
        <color theme="1"/>
        <rFont val="Arial"/>
        <family val="2"/>
        <charset val="204"/>
      </rPr>
      <t>,  температура: от -40°С до +100°С</t>
    </r>
  </si>
  <si>
    <r>
      <t xml:space="preserve">Рабочая среда: </t>
    </r>
    <r>
      <rPr>
        <sz val="10.5"/>
        <color theme="1"/>
        <rFont val="Arial"/>
        <family val="2"/>
        <charset val="204"/>
      </rPr>
      <t>природный газ, сжиженные углеводородные газы и другие газообразные среды, нейтральные к материалам деталей крана.</t>
    </r>
  </si>
  <si>
    <r>
      <t xml:space="preserve">Кран шаровой </t>
    </r>
    <r>
      <rPr>
        <b/>
        <sz val="10"/>
        <color rgb="FFFF0000"/>
        <rFont val="Arial"/>
        <family val="2"/>
        <charset val="204"/>
      </rPr>
      <t>цельносварной фланцевый</t>
    </r>
    <r>
      <rPr>
        <b/>
        <sz val="10"/>
        <color theme="1"/>
        <rFont val="Arial"/>
        <family val="2"/>
        <charset val="204"/>
      </rPr>
      <t>, 
цена с НДС (руб.)</t>
    </r>
  </si>
  <si>
    <r>
      <t xml:space="preserve">11с67п ЦФ.00, 11с67п ЦП.00
ЦЕЛЬНОСВАРНОЙ ФЛАНЦЕВЫЙ с УЗНД 
</t>
    </r>
    <r>
      <rPr>
        <b/>
        <sz val="16"/>
        <color rgb="FFFF0000"/>
        <rFont val="Arial"/>
        <family val="2"/>
        <charset val="204"/>
      </rPr>
      <t>полный/стандартный проход</t>
    </r>
  </si>
  <si>
    <r>
      <rPr>
        <b/>
        <sz val="10.5"/>
        <color theme="1"/>
        <rFont val="Arial"/>
        <family val="2"/>
        <charset val="204"/>
      </rPr>
      <t>Рабочая среда:</t>
    </r>
    <r>
      <rPr>
        <b/>
        <sz val="10"/>
        <color theme="1"/>
        <rFont val="Arial"/>
        <family val="2"/>
        <charset val="204"/>
      </rPr>
      <t xml:space="preserve"> </t>
    </r>
    <r>
      <rPr>
        <sz val="10.5"/>
        <color theme="1"/>
        <rFont val="Arial"/>
        <family val="2"/>
        <charset val="204"/>
      </rPr>
      <t>вода, нефтепродукты и другие нетоксичные и неагрессивные среды, нейтральные к материалам деталей крана</t>
    </r>
  </si>
  <si>
    <r>
      <rPr>
        <b/>
        <sz val="10.5"/>
        <color rgb="FFFF0000"/>
        <rFont val="Arial"/>
        <family val="2"/>
        <charset val="204"/>
      </rPr>
      <t xml:space="preserve">Тип 1 </t>
    </r>
    <r>
      <rPr>
        <b/>
        <sz val="10.5"/>
        <color theme="1"/>
        <rFont val="Arial"/>
        <family val="2"/>
        <charset val="204"/>
      </rPr>
      <t xml:space="preserve">
защита без 
снятия рукоятки</t>
    </r>
  </si>
  <si>
    <r>
      <rPr>
        <b/>
        <sz val="10.5"/>
        <color rgb="FFFF0000"/>
        <rFont val="Arial"/>
        <family val="2"/>
        <charset val="204"/>
      </rPr>
      <t xml:space="preserve">Тип 2 </t>
    </r>
    <r>
      <rPr>
        <b/>
        <sz val="10.5"/>
        <color theme="1"/>
        <rFont val="Arial"/>
        <family val="2"/>
        <charset val="204"/>
      </rPr>
      <t xml:space="preserve">
защита со 
снятием рукоятки</t>
    </r>
  </si>
  <si>
    <r>
      <rPr>
        <b/>
        <sz val="10.5"/>
        <color rgb="FFFF0000"/>
        <rFont val="Arial"/>
        <family val="2"/>
        <charset val="204"/>
      </rPr>
      <t xml:space="preserve">Тип 3 </t>
    </r>
    <r>
      <rPr>
        <b/>
        <sz val="10.5"/>
        <color theme="1"/>
        <rFont val="Arial"/>
        <family val="2"/>
        <charset val="204"/>
      </rPr>
      <t xml:space="preserve">
защита со 
снятой рукояткой</t>
    </r>
  </si>
  <si>
    <r>
      <rPr>
        <b/>
        <sz val="10.5"/>
        <color rgb="FFFF0000"/>
        <rFont val="Arial"/>
        <family val="2"/>
        <charset val="204"/>
      </rPr>
      <t>Тип 3</t>
    </r>
    <r>
      <rPr>
        <b/>
        <sz val="10.5"/>
        <color theme="1"/>
        <rFont val="Arial"/>
        <family val="2"/>
        <charset val="204"/>
      </rPr>
      <t xml:space="preserve"> 
защита со 
снятой рукояткой</t>
    </r>
  </si>
  <si>
    <r>
      <t xml:space="preserve">Краны шаровые для </t>
    </r>
    <r>
      <rPr>
        <b/>
        <sz val="11"/>
        <color rgb="FFFF0000"/>
        <rFont val="Arial"/>
        <family val="2"/>
        <charset val="204"/>
      </rPr>
      <t>ЖИДКИХ СРЕД</t>
    </r>
  </si>
  <si>
    <r>
      <t xml:space="preserve">11с67п ЦФ.00, 11с67п ЦП.00
ЦЕЛЬНОСВАРНОЙ 
ПОД ПРИВАРКУ с УЗНД 
</t>
    </r>
    <r>
      <rPr>
        <b/>
        <sz val="16"/>
        <color rgb="FFFF0000"/>
        <rFont val="Arial"/>
        <family val="2"/>
        <charset val="204"/>
      </rPr>
      <t>полный/стандартный проход</t>
    </r>
  </si>
  <si>
    <r>
      <rPr>
        <b/>
        <sz val="10.5"/>
        <color theme="1"/>
        <rFont val="Arial"/>
        <family val="2"/>
        <charset val="204"/>
      </rPr>
      <t xml:space="preserve">Рабочая среда: </t>
    </r>
    <r>
      <rPr>
        <sz val="10.5"/>
        <color theme="1"/>
        <rFont val="Arial"/>
        <family val="2"/>
        <charset val="204"/>
      </rPr>
      <t>вода, нефтепродукты и другие нетоксичные и неагрессивные среды, нейтральные к материалам деталей крана</t>
    </r>
  </si>
  <si>
    <r>
      <t xml:space="preserve">Кран шаровой </t>
    </r>
    <r>
      <rPr>
        <b/>
        <sz val="10.5"/>
        <color rgb="FFFF0000"/>
        <rFont val="Arial"/>
        <family val="2"/>
        <charset val="204"/>
      </rPr>
      <t>цельносварной под приварку с УЗНД</t>
    </r>
    <r>
      <rPr>
        <b/>
        <sz val="10.5"/>
        <color theme="1"/>
        <rFont val="Arial"/>
        <family val="2"/>
        <charset val="204"/>
      </rPr>
      <t>, цена c НДС (руб.)</t>
    </r>
  </si>
  <si>
    <r>
      <rPr>
        <b/>
        <sz val="10.5"/>
        <color rgb="FFFF0000"/>
        <rFont val="Arial"/>
        <family val="2"/>
        <charset val="204"/>
      </rPr>
      <t xml:space="preserve">Тип 1 </t>
    </r>
    <r>
      <rPr>
        <b/>
        <sz val="10.5"/>
        <color theme="1"/>
        <rFont val="Arial"/>
        <family val="2"/>
        <charset val="204"/>
      </rPr>
      <t xml:space="preserve">
без снятия рукоятки</t>
    </r>
  </si>
  <si>
    <r>
      <rPr>
        <b/>
        <sz val="10.5"/>
        <color rgb="FFFF0000"/>
        <rFont val="Arial"/>
        <family val="2"/>
        <charset val="204"/>
      </rPr>
      <t xml:space="preserve">Тип 2 </t>
    </r>
    <r>
      <rPr>
        <b/>
        <sz val="10.5"/>
        <color theme="1"/>
        <rFont val="Arial"/>
        <family val="2"/>
        <charset val="204"/>
      </rPr>
      <t xml:space="preserve">
со снятием рукоятки</t>
    </r>
  </si>
  <si>
    <r>
      <rPr>
        <b/>
        <sz val="10.5"/>
        <color rgb="FFFF0000"/>
        <rFont val="Arial"/>
        <family val="2"/>
        <charset val="204"/>
      </rPr>
      <t xml:space="preserve">Тип 3 </t>
    </r>
    <r>
      <rPr>
        <b/>
        <sz val="10.5"/>
        <color theme="1"/>
        <rFont val="Arial"/>
        <family val="2"/>
        <charset val="204"/>
      </rPr>
      <t xml:space="preserve">
со снятой рукояткой</t>
    </r>
  </si>
  <si>
    <r>
      <t xml:space="preserve">Кран шаровой для </t>
    </r>
    <r>
      <rPr>
        <b/>
        <sz val="13"/>
        <color rgb="FFFF0000"/>
        <rFont val="Calibri"/>
        <family val="2"/>
        <charset val="204"/>
        <scheme val="minor"/>
      </rPr>
      <t>газа</t>
    </r>
  </si>
  <si>
    <r>
      <t xml:space="preserve">Кран шаровой для </t>
    </r>
    <r>
      <rPr>
        <b/>
        <sz val="13"/>
        <color rgb="FFFF0000"/>
        <rFont val="Calibri"/>
        <family val="2"/>
        <charset val="204"/>
        <scheme val="minor"/>
      </rPr>
      <t>жидких сред</t>
    </r>
  </si>
  <si>
    <r>
      <t xml:space="preserve">Кран шаровой </t>
    </r>
    <r>
      <rPr>
        <b/>
        <sz val="13"/>
        <color rgb="FFFF0000"/>
        <rFont val="Calibri"/>
        <family val="2"/>
        <charset val="204"/>
        <scheme val="minor"/>
      </rPr>
      <t>специальный</t>
    </r>
  </si>
  <si>
    <r>
      <rPr>
        <b/>
        <sz val="13"/>
        <rFont val="Calibri"/>
        <family val="2"/>
        <charset val="204"/>
        <scheme val="minor"/>
      </rPr>
      <t xml:space="preserve">Кран шаровой </t>
    </r>
    <r>
      <rPr>
        <b/>
        <sz val="13"/>
        <color rgb="FFFF0000"/>
        <rFont val="Calibri"/>
        <family val="2"/>
        <charset val="204"/>
        <scheme val="minor"/>
      </rPr>
      <t>PRIME для нефти нефтепродуктов</t>
    </r>
  </si>
  <si>
    <t>Затворы дисковые и сетчатые фильтры</t>
  </si>
  <si>
    <t>Цены действуют с 26 юня 2024</t>
  </si>
  <si>
    <t>Цены действуют с 04 сентября 2024</t>
  </si>
  <si>
    <t>Цены действуют с 1 ОКТЯБРЯ 2024</t>
  </si>
  <si>
    <t>Цены действуют с 01 ОКТЯБРЯ 2024</t>
  </si>
  <si>
    <t>Цены действуют с 1 октября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</si>
</sst>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_₽"/>
    <numFmt numFmtId="165" formatCode="#,##0.00_р_."/>
    <numFmt numFmtId="166" formatCode="#,##0.00_ ;[Red]\-#,##0.00\ "/>
  </numFmts>
  <fonts count="8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rgb="FF00206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name val="Arial"/>
      <family val="2"/>
      <charset val="204"/>
    </font>
    <font>
      <b/>
      <sz val="12"/>
      <color rgb="FF7030A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rgb="FF0070C0"/>
      <name val="Arial"/>
      <family val="2"/>
      <charset val="204"/>
    </font>
    <font>
      <sz val="14"/>
      <color theme="1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b/>
      <sz val="10"/>
      <color rgb="FF0070C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2"/>
      <color rgb="FF0070C0"/>
      <name val="Arial"/>
      <family val="2"/>
      <charset val="204"/>
    </font>
    <font>
      <sz val="10"/>
      <color rgb="FF0070C0"/>
      <name val="Arial"/>
      <family val="2"/>
      <charset val="204"/>
    </font>
    <font>
      <b/>
      <sz val="14"/>
      <color rgb="FF0070C0"/>
      <name val="Calibri"/>
      <family val="2"/>
      <charset val="204"/>
      <scheme val="minor"/>
    </font>
    <font>
      <sz val="12"/>
      <color rgb="FF002060"/>
      <name val="Arial"/>
      <family val="2"/>
      <charset val="204"/>
    </font>
    <font>
      <b/>
      <sz val="10"/>
      <color rgb="FF002060"/>
      <name val="Arial"/>
      <family val="2"/>
      <charset val="204"/>
    </font>
    <font>
      <b/>
      <i/>
      <sz val="12"/>
      <color rgb="FFFF000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3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0"/>
      <name val="Calibri"/>
      <family val="2"/>
      <charset val="204"/>
      <scheme val="minor"/>
    </font>
    <font>
      <b/>
      <sz val="14"/>
      <color rgb="FF7030A0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i/>
      <sz val="10"/>
      <name val="Arial"/>
      <family val="2"/>
      <charset val="204"/>
    </font>
    <font>
      <b/>
      <sz val="18"/>
      <color rgb="FF0070C0"/>
      <name val="Arial"/>
      <family val="2"/>
      <charset val="204"/>
    </font>
    <font>
      <b/>
      <sz val="16"/>
      <color rgb="FF0070C0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6"/>
      <color rgb="FF7030A0"/>
      <name val="Arial"/>
      <family val="2"/>
      <charset val="204"/>
    </font>
    <font>
      <b/>
      <sz val="10"/>
      <name val="Calibri"/>
      <family val="2"/>
      <charset val="204"/>
    </font>
    <font>
      <sz val="14"/>
      <color rgb="FF7030A0"/>
      <name val="Arial"/>
      <family val="2"/>
      <charset val="204"/>
    </font>
    <font>
      <b/>
      <sz val="16"/>
      <color rgb="FF00206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6"/>
      <color rgb="FF0070C0"/>
      <name val="Calibri"/>
      <family val="2"/>
      <charset val="204"/>
      <scheme val="minor"/>
    </font>
    <font>
      <b/>
      <sz val="20"/>
      <color rgb="FF0070C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2"/>
      <color rgb="FF002060"/>
      <name val="Calibri"/>
      <family val="2"/>
      <charset val="204"/>
      <scheme val="minor"/>
    </font>
    <font>
      <b/>
      <sz val="12"/>
      <color rgb="FF0070C0"/>
      <name val="Calibri"/>
      <family val="2"/>
      <charset val="204"/>
      <scheme val="minor"/>
    </font>
    <font>
      <b/>
      <sz val="20"/>
      <color rgb="FF7030A0"/>
      <name val="Calibri"/>
      <family val="2"/>
      <charset val="204"/>
      <scheme val="minor"/>
    </font>
    <font>
      <b/>
      <sz val="16"/>
      <color rgb="FFFF0000"/>
      <name val="Arial"/>
      <family val="2"/>
      <charset val="204"/>
    </font>
    <font>
      <b/>
      <sz val="18"/>
      <color rgb="FFFF0000"/>
      <name val="Calibri"/>
      <family val="2"/>
      <charset val="204"/>
      <scheme val="minor"/>
    </font>
    <font>
      <sz val="7"/>
      <color theme="1"/>
      <name val="Arial"/>
      <family val="2"/>
      <charset val="204"/>
    </font>
    <font>
      <b/>
      <sz val="11"/>
      <name val="Arial"/>
      <family val="2"/>
      <charset val="204"/>
    </font>
    <font>
      <b/>
      <sz val="16"/>
      <name val="Arial"/>
      <family val="2"/>
      <charset val="204"/>
    </font>
    <font>
      <b/>
      <i/>
      <sz val="10.5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0.5"/>
      <color theme="1"/>
      <name val="Arial"/>
      <family val="2"/>
      <charset val="204"/>
    </font>
    <font>
      <sz val="10.5"/>
      <color theme="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b/>
      <sz val="16"/>
      <color theme="1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0.5"/>
      <color rgb="FFFF0000"/>
      <name val="Arial"/>
      <family val="2"/>
      <charset val="204"/>
    </font>
    <font>
      <sz val="11"/>
      <name val="Arial"/>
      <family val="2"/>
      <charset val="204"/>
    </font>
    <font>
      <sz val="10.5"/>
      <color theme="1"/>
      <name val="Arial"/>
      <family val="2"/>
      <charset val="204"/>
    </font>
    <font>
      <b/>
      <sz val="10.5"/>
      <name val="Arial"/>
      <family val="2"/>
      <charset val="204"/>
    </font>
    <font>
      <b/>
      <sz val="14"/>
      <color theme="1"/>
      <name val="Arial"/>
      <family val="2"/>
      <charset val="204"/>
    </font>
    <font>
      <sz val="10.5"/>
      <name val="Arial"/>
      <family val="2"/>
      <charset val="204"/>
    </font>
    <font>
      <b/>
      <sz val="13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B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/>
    <xf numFmtId="0" fontId="35" fillId="0" borderId="0" applyNumberFormat="0" applyFill="0" applyBorder="0" applyAlignment="0" applyProtection="0"/>
  </cellStyleXfs>
  <cellXfs count="610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4" fontId="4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3" borderId="0" xfId="0" applyFont="1" applyFill="1"/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14" fillId="0" borderId="0" xfId="0" applyFont="1"/>
    <xf numFmtId="0" fontId="1" fillId="0" borderId="0" xfId="0" applyFont="1"/>
    <xf numFmtId="0" fontId="15" fillId="0" borderId="0" xfId="0" applyFont="1"/>
    <xf numFmtId="0" fontId="16" fillId="0" borderId="0" xfId="0" applyFont="1" applyAlignment="1">
      <alignment horizontal="right" wrapText="1"/>
    </xf>
    <xf numFmtId="0" fontId="17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1" fillId="0" borderId="7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/>
    </xf>
    <xf numFmtId="4" fontId="9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4" fontId="0" fillId="0" borderId="0" xfId="0" applyNumberFormat="1" applyAlignment="1">
      <alignment vertical="top" wrapText="1"/>
    </xf>
    <xf numFmtId="2" fontId="0" fillId="0" borderId="0" xfId="0" applyNumberFormat="1" applyAlignment="1">
      <alignment vertical="top" wrapText="1"/>
    </xf>
    <xf numFmtId="4" fontId="9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1" fillId="0" borderId="0" xfId="0" applyFont="1" applyAlignment="1">
      <alignment vertical="center"/>
    </xf>
    <xf numFmtId="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horizontal="right" wrapText="1"/>
    </xf>
    <xf numFmtId="2" fontId="0" fillId="0" borderId="0" xfId="0" applyNumberFormat="1"/>
    <xf numFmtId="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3" borderId="0" xfId="0" applyFont="1" applyFill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4" fontId="4" fillId="3" borderId="1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20" fillId="3" borderId="0" xfId="0" applyFont="1" applyFill="1" applyAlignment="1">
      <alignment horizontal="right" wrapText="1"/>
    </xf>
    <xf numFmtId="0" fontId="4" fillId="3" borderId="0" xfId="0" applyFont="1" applyFill="1" applyAlignment="1">
      <alignment horizontal="right"/>
    </xf>
    <xf numFmtId="0" fontId="0" fillId="3" borderId="0" xfId="0" applyFill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7" xfId="0" applyFont="1" applyBorder="1" applyAlignment="1">
      <alignment horizontal="right" vertical="top" wrapText="1"/>
    </xf>
    <xf numFmtId="0" fontId="2" fillId="0" borderId="7" xfId="0" applyFont="1" applyBorder="1" applyAlignment="1">
      <alignment vertical="top" wrapText="1"/>
    </xf>
    <xf numFmtId="0" fontId="2" fillId="0" borderId="0" xfId="0" applyFont="1"/>
    <xf numFmtId="0" fontId="20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right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1" fillId="0" borderId="7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20" fillId="0" borderId="0" xfId="0" applyFont="1" applyAlignment="1">
      <alignment horizontal="center" wrapText="1"/>
    </xf>
    <xf numFmtId="0" fontId="23" fillId="0" borderId="0" xfId="0" applyFont="1" applyAlignment="1">
      <alignment wrapText="1"/>
    </xf>
    <xf numFmtId="166" fontId="4" fillId="0" borderId="0" xfId="0" applyNumberFormat="1" applyFont="1" applyAlignment="1">
      <alignment vertical="top" wrapText="1"/>
    </xf>
    <xf numFmtId="2" fontId="0" fillId="0" borderId="0" xfId="0" applyNumberFormat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top"/>
    </xf>
    <xf numFmtId="4" fontId="28" fillId="0" borderId="0" xfId="1" applyNumberFormat="1" applyFont="1" applyAlignment="1">
      <alignment horizontal="center" vertical="center"/>
    </xf>
    <xf numFmtId="2" fontId="28" fillId="0" borderId="0" xfId="1" applyNumberFormat="1" applyFont="1" applyAlignment="1">
      <alignment horizontal="center" vertical="center"/>
    </xf>
    <xf numFmtId="0" fontId="23" fillId="0" borderId="0" xfId="0" applyFont="1" applyAlignment="1">
      <alignment horizontal="right" vertical="center" wrapText="1"/>
    </xf>
    <xf numFmtId="0" fontId="2" fillId="0" borderId="7" xfId="0" applyFont="1" applyBorder="1" applyAlignment="1">
      <alignment horizontal="right" vertical="center"/>
    </xf>
    <xf numFmtId="0" fontId="2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center" vertical="top" wrapText="1"/>
    </xf>
    <xf numFmtId="0" fontId="35" fillId="3" borderId="1" xfId="2" applyFill="1" applyBorder="1"/>
    <xf numFmtId="0" fontId="13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right" vertical="top" wrapText="1"/>
    </xf>
    <xf numFmtId="0" fontId="35" fillId="3" borderId="1" xfId="2" applyFill="1" applyBorder="1" applyAlignment="1">
      <alignment vertical="top" wrapText="1"/>
    </xf>
    <xf numFmtId="0" fontId="29" fillId="3" borderId="1" xfId="0" applyFont="1" applyFill="1" applyBorder="1" applyAlignment="1">
      <alignment vertical="top" wrapText="1"/>
    </xf>
    <xf numFmtId="0" fontId="13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 wrapText="1"/>
    </xf>
    <xf numFmtId="0" fontId="35" fillId="0" borderId="1" xfId="2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 vertical="top" wrapText="1"/>
    </xf>
    <xf numFmtId="0" fontId="34" fillId="0" borderId="1" xfId="0" applyFont="1" applyBorder="1" applyAlignment="1">
      <alignment vertical="top" wrapText="1"/>
    </xf>
    <xf numFmtId="0" fontId="0" fillId="3" borderId="1" xfId="0" applyFill="1" applyBorder="1" applyAlignment="1">
      <alignment horizontal="left" vertical="center" wrapText="1"/>
    </xf>
    <xf numFmtId="0" fontId="37" fillId="3" borderId="0" xfId="0" applyFont="1" applyFill="1" applyAlignment="1">
      <alignment vertical="top" wrapText="1"/>
    </xf>
    <xf numFmtId="0" fontId="38" fillId="3" borderId="0" xfId="2" applyFont="1" applyFill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right" vertical="center" wrapText="1"/>
    </xf>
    <xf numFmtId="0" fontId="35" fillId="3" borderId="1" xfId="2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2" borderId="6" xfId="0" applyFont="1" applyFill="1" applyBorder="1"/>
    <xf numFmtId="0" fontId="35" fillId="0" borderId="1" xfId="2" applyBorder="1" applyAlignment="1">
      <alignment vertical="center" wrapText="1"/>
    </xf>
    <xf numFmtId="4" fontId="0" fillId="0" borderId="1" xfId="0" applyNumberFormat="1" applyBorder="1" applyAlignment="1">
      <alignment horizontal="center"/>
    </xf>
    <xf numFmtId="4" fontId="0" fillId="0" borderId="0" xfId="0" applyNumberFormat="1"/>
    <xf numFmtId="10" fontId="4" fillId="3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" fontId="2" fillId="0" borderId="10" xfId="0" applyNumberFormat="1" applyFont="1" applyBorder="1" applyAlignment="1">
      <alignment vertical="center"/>
    </xf>
    <xf numFmtId="4" fontId="4" fillId="0" borderId="10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4" fontId="9" fillId="0" borderId="1" xfId="0" applyNumberFormat="1" applyFont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/>
    </xf>
    <xf numFmtId="4" fontId="9" fillId="6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3" fillId="0" borderId="8" xfId="0" applyFont="1" applyBorder="1" applyAlignment="1">
      <alignment horizontal="left" vertical="center"/>
    </xf>
    <xf numFmtId="0" fontId="2" fillId="3" borderId="0" xfId="0" applyFont="1" applyFill="1"/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/>
    <xf numFmtId="0" fontId="8" fillId="2" borderId="1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" fontId="9" fillId="0" borderId="0" xfId="0" applyNumberFormat="1" applyFont="1" applyAlignment="1">
      <alignment horizontal="center" vertical="top" wrapText="1"/>
    </xf>
    <xf numFmtId="0" fontId="25" fillId="0" borderId="0" xfId="0" applyFont="1"/>
    <xf numFmtId="0" fontId="8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vertical="center" wrapText="1"/>
    </xf>
    <xf numFmtId="4" fontId="4" fillId="3" borderId="0" xfId="0" applyNumberFormat="1" applyFont="1" applyFill="1" applyAlignment="1">
      <alignment horizontal="center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10" xfId="0" applyFont="1" applyFill="1" applyBorder="1" applyAlignment="1">
      <alignment vertical="top" wrapText="1"/>
    </xf>
    <xf numFmtId="0" fontId="41" fillId="0" borderId="0" xfId="0" applyFont="1" applyAlignment="1">
      <alignment vertical="top" wrapText="1"/>
    </xf>
    <xf numFmtId="0" fontId="21" fillId="0" borderId="0" xfId="0" applyFont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39" fontId="4" fillId="0" borderId="1" xfId="0" applyNumberFormat="1" applyFont="1" applyBorder="1" applyAlignment="1">
      <alignment horizontal="center" vertical="center"/>
    </xf>
    <xf numFmtId="0" fontId="35" fillId="0" borderId="1" xfId="2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right" vertical="top" wrapText="1"/>
    </xf>
    <xf numFmtId="0" fontId="29" fillId="0" borderId="1" xfId="0" applyFont="1" applyBorder="1" applyAlignment="1">
      <alignment horizontal="center" vertical="top" wrapText="1"/>
    </xf>
    <xf numFmtId="0" fontId="35" fillId="0" borderId="1" xfId="2" applyBorder="1" applyAlignment="1">
      <alignment wrapText="1"/>
    </xf>
    <xf numFmtId="0" fontId="52" fillId="0" borderId="0" xfId="0" applyFont="1"/>
    <xf numFmtId="0" fontId="53" fillId="0" borderId="0" xfId="0" applyFont="1"/>
    <xf numFmtId="0" fontId="55" fillId="0" borderId="0" xfId="0" applyFont="1"/>
    <xf numFmtId="0" fontId="53" fillId="2" borderId="1" xfId="0" applyFont="1" applyFill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left" vertical="center" wrapText="1"/>
    </xf>
    <xf numFmtId="0" fontId="55" fillId="0" borderId="1" xfId="0" applyFont="1" applyBorder="1" applyAlignment="1">
      <alignment horizontal="center" vertical="center" wrapText="1"/>
    </xf>
    <xf numFmtId="4" fontId="55" fillId="0" borderId="1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top" wrapText="1"/>
    </xf>
    <xf numFmtId="0" fontId="55" fillId="0" borderId="0" xfId="0" applyFont="1" applyAlignment="1">
      <alignment horizontal="center" vertical="top" wrapText="1"/>
    </xf>
    <xf numFmtId="0" fontId="55" fillId="0" borderId="0" xfId="0" applyFont="1" applyAlignment="1">
      <alignment vertical="top" wrapText="1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horizontal="right" vertical="center" wrapText="1"/>
    </xf>
    <xf numFmtId="0" fontId="5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3" fillId="0" borderId="0" xfId="0" applyFont="1" applyAlignment="1">
      <alignment wrapText="1"/>
    </xf>
    <xf numFmtId="0" fontId="55" fillId="0" borderId="0" xfId="0" applyFont="1" applyAlignment="1">
      <alignment wrapText="1"/>
    </xf>
    <xf numFmtId="0" fontId="56" fillId="2" borderId="1" xfId="0" applyFont="1" applyFill="1" applyBorder="1" applyAlignment="1">
      <alignment horizontal="center" vertical="center"/>
    </xf>
    <xf numFmtId="0" fontId="56" fillId="0" borderId="5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3" fillId="2" borderId="1" xfId="0" applyFont="1" applyFill="1" applyBorder="1" applyAlignment="1">
      <alignment horizontal="left" vertical="center"/>
    </xf>
    <xf numFmtId="4" fontId="55" fillId="0" borderId="1" xfId="0" applyNumberFormat="1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62" fillId="0" borderId="0" xfId="0" applyFont="1" applyAlignment="1">
      <alignment vertical="center" wrapText="1"/>
    </xf>
    <xf numFmtId="0" fontId="58" fillId="0" borderId="0" xfId="0" applyFont="1" applyAlignment="1">
      <alignment vertical="center" wrapText="1"/>
    </xf>
    <xf numFmtId="0" fontId="22" fillId="3" borderId="0" xfId="0" applyFont="1" applyFill="1" applyAlignment="1">
      <alignment vertical="center" wrapText="1"/>
    </xf>
    <xf numFmtId="0" fontId="11" fillId="3" borderId="0" xfId="0" applyFont="1" applyFill="1" applyAlignment="1">
      <alignment vertical="center"/>
    </xf>
    <xf numFmtId="0" fontId="21" fillId="0" borderId="0" xfId="0" applyFont="1" applyAlignment="1">
      <alignment horizontal="center" vertical="center"/>
    </xf>
    <xf numFmtId="0" fontId="53" fillId="0" borderId="0" xfId="0" applyFont="1" applyAlignment="1">
      <alignment horizontal="right"/>
    </xf>
    <xf numFmtId="0" fontId="53" fillId="3" borderId="0" xfId="0" applyFont="1" applyFill="1" applyAlignment="1">
      <alignment horizontal="right" wrapText="1"/>
    </xf>
    <xf numFmtId="0" fontId="53" fillId="3" borderId="0" xfId="0" applyFont="1" applyFill="1" applyAlignment="1">
      <alignment horizontal="right"/>
    </xf>
    <xf numFmtId="0" fontId="53" fillId="0" borderId="5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6" fillId="2" borderId="1" xfId="0" applyFont="1" applyFill="1" applyBorder="1" applyAlignment="1">
      <alignment horizontal="left" vertical="center"/>
    </xf>
    <xf numFmtId="164" fontId="55" fillId="0" borderId="1" xfId="0" applyNumberFormat="1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53" fillId="2" borderId="2" xfId="0" applyFont="1" applyFill="1" applyBorder="1"/>
    <xf numFmtId="0" fontId="53" fillId="0" borderId="5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0" borderId="0" xfId="0" applyFont="1" applyAlignment="1">
      <alignment horizontal="right" vertical="center" wrapText="1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right"/>
    </xf>
    <xf numFmtId="0" fontId="1" fillId="3" borderId="0" xfId="0" applyFont="1" applyFill="1" applyAlignment="1">
      <alignment horizontal="right" wrapText="1"/>
    </xf>
    <xf numFmtId="0" fontId="1" fillId="3" borderId="0" xfId="0" applyFont="1" applyFill="1" applyAlignment="1">
      <alignment horizontal="right"/>
    </xf>
    <xf numFmtId="164" fontId="0" fillId="0" borderId="1" xfId="0" applyNumberFormat="1" applyBorder="1" applyAlignment="1">
      <alignment horizontal="center" vertical="center"/>
    </xf>
    <xf numFmtId="0" fontId="67" fillId="0" borderId="0" xfId="0" applyFont="1" applyAlignment="1">
      <alignment horizontal="left" vertical="center" wrapText="1" indent="2"/>
    </xf>
    <xf numFmtId="0" fontId="35" fillId="0" borderId="0" xfId="2" applyFill="1"/>
    <xf numFmtId="0" fontId="15" fillId="2" borderId="1" xfId="0" applyFont="1" applyFill="1" applyBorder="1" applyAlignment="1">
      <alignment horizontal="left" vertical="center"/>
    </xf>
    <xf numFmtId="4" fontId="14" fillId="0" borderId="1" xfId="0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68" fillId="2" borderId="1" xfId="0" applyFont="1" applyFill="1" applyBorder="1" applyAlignment="1">
      <alignment horizontal="left" vertical="center"/>
    </xf>
    <xf numFmtId="2" fontId="0" fillId="0" borderId="0" xfId="0" applyNumberFormat="1" applyAlignment="1">
      <alignment vertical="center"/>
    </xf>
    <xf numFmtId="0" fontId="15" fillId="2" borderId="2" xfId="0" applyFont="1" applyFill="1" applyBorder="1"/>
    <xf numFmtId="0" fontId="15" fillId="0" borderId="5" xfId="0" applyFont="1" applyBorder="1" applyAlignment="1">
      <alignment horizontal="center" vertical="center"/>
    </xf>
    <xf numFmtId="0" fontId="68" fillId="0" borderId="5" xfId="0" applyFont="1" applyBorder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51" fillId="0" borderId="0" xfId="0" applyFont="1" applyAlignment="1">
      <alignment horizontal="left" vertical="center" wrapText="1"/>
    </xf>
    <xf numFmtId="0" fontId="51" fillId="0" borderId="0" xfId="0" applyFont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68" fillId="2" borderId="1" xfId="0" applyFont="1" applyFill="1" applyBorder="1" applyAlignment="1">
      <alignment horizontal="left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/>
    </xf>
    <xf numFmtId="0" fontId="70" fillId="0" borderId="10" xfId="0" applyFont="1" applyBorder="1" applyAlignment="1">
      <alignment vertical="center" wrapText="1"/>
    </xf>
    <xf numFmtId="0" fontId="71" fillId="0" borderId="10" xfId="0" applyFont="1" applyBorder="1" applyAlignment="1">
      <alignment vertical="center" wrapText="1"/>
    </xf>
    <xf numFmtId="0" fontId="71" fillId="0" borderId="4" xfId="0" applyFont="1" applyBorder="1" applyAlignment="1">
      <alignment vertical="center" wrapText="1"/>
    </xf>
    <xf numFmtId="0" fontId="72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7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4" fontId="73" fillId="0" borderId="0" xfId="0" applyNumberFormat="1" applyFont="1" applyAlignment="1">
      <alignment vertical="center" wrapText="1"/>
    </xf>
    <xf numFmtId="0" fontId="68" fillId="0" borderId="0" xfId="0" applyFont="1" applyAlignment="1">
      <alignment horizontal="left" vertical="center" wrapText="1"/>
    </xf>
    <xf numFmtId="0" fontId="70" fillId="0" borderId="0" xfId="0" applyFont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 wrapText="1"/>
    </xf>
    <xf numFmtId="0" fontId="51" fillId="0" borderId="0" xfId="0" applyFont="1" applyAlignment="1">
      <alignment vertical="center" wrapText="1"/>
    </xf>
    <xf numFmtId="0" fontId="15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73" fillId="0" borderId="0" xfId="0" applyFont="1" applyAlignment="1">
      <alignment vertical="center"/>
    </xf>
    <xf numFmtId="0" fontId="15" fillId="2" borderId="5" xfId="0" applyFont="1" applyFill="1" applyBorder="1" applyAlignment="1">
      <alignment horizontal="center" vertical="center" wrapText="1"/>
    </xf>
    <xf numFmtId="0" fontId="73" fillId="0" borderId="0" xfId="0" applyFont="1"/>
    <xf numFmtId="3" fontId="55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4" fontId="79" fillId="0" borderId="1" xfId="0" applyNumberFormat="1" applyFont="1" applyBorder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4" fontId="9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81" fillId="2" borderId="1" xfId="0" applyFont="1" applyFill="1" applyBorder="1" applyAlignment="1">
      <alignment horizontal="left" vertical="center" wrapText="1"/>
    </xf>
    <xf numFmtId="4" fontId="80" fillId="0" borderId="1" xfId="0" applyNumberFormat="1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top" wrapText="1"/>
    </xf>
    <xf numFmtId="0" fontId="80" fillId="0" borderId="1" xfId="0" applyFont="1" applyBorder="1" applyAlignment="1">
      <alignment horizontal="center" vertical="top" wrapText="1"/>
    </xf>
    <xf numFmtId="0" fontId="72" fillId="0" borderId="1" xfId="0" applyFont="1" applyBorder="1" applyAlignment="1">
      <alignment horizontal="center" vertical="center" wrapText="1"/>
    </xf>
    <xf numFmtId="0" fontId="80" fillId="0" borderId="1" xfId="0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68" fillId="0" borderId="0" xfId="0" applyFont="1" applyAlignment="1">
      <alignment horizontal="left" vertical="top" wrapText="1"/>
    </xf>
    <xf numFmtId="0" fontId="46" fillId="0" borderId="0" xfId="0" applyFont="1" applyAlignment="1">
      <alignment horizontal="center" vertical="center" wrapText="1"/>
    </xf>
    <xf numFmtId="4" fontId="79" fillId="0" borderId="0" xfId="0" applyNumberFormat="1" applyFont="1" applyAlignment="1">
      <alignment horizontal="center" vertical="top" wrapText="1"/>
    </xf>
    <xf numFmtId="4" fontId="14" fillId="0" borderId="0" xfId="0" applyNumberFormat="1" applyFont="1" applyAlignment="1">
      <alignment horizontal="center" vertical="top" wrapText="1"/>
    </xf>
    <xf numFmtId="0" fontId="68" fillId="0" borderId="10" xfId="0" applyFont="1" applyBorder="1" applyAlignment="1">
      <alignment horizontal="left" vertical="top" wrapText="1"/>
    </xf>
    <xf numFmtId="4" fontId="79" fillId="0" borderId="10" xfId="0" applyNumberFormat="1" applyFont="1" applyBorder="1" applyAlignment="1">
      <alignment horizontal="center" vertical="top" wrapText="1"/>
    </xf>
    <xf numFmtId="0" fontId="81" fillId="0" borderId="0" xfId="0" applyFont="1" applyAlignment="1">
      <alignment horizontal="left" vertical="center" wrapText="1"/>
    </xf>
    <xf numFmtId="0" fontId="78" fillId="0" borderId="0" xfId="0" applyFont="1" applyAlignment="1">
      <alignment horizontal="center" vertical="center" wrapText="1"/>
    </xf>
    <xf numFmtId="4" fontId="83" fillId="0" borderId="0" xfId="0" applyNumberFormat="1" applyFont="1" applyAlignment="1">
      <alignment horizontal="center" vertical="center" wrapText="1"/>
    </xf>
    <xf numFmtId="4" fontId="80" fillId="0" borderId="0" xfId="0" applyNumberFormat="1" applyFont="1" applyAlignment="1">
      <alignment horizontal="center" vertical="center" wrapText="1"/>
    </xf>
    <xf numFmtId="0" fontId="81" fillId="0" borderId="10" xfId="0" applyFont="1" applyBorder="1" applyAlignment="1">
      <alignment horizontal="left" vertical="center" wrapText="1"/>
    </xf>
    <xf numFmtId="4" fontId="83" fillId="0" borderId="10" xfId="0" applyNumberFormat="1" applyFont="1" applyBorder="1" applyAlignment="1">
      <alignment horizontal="center" vertical="center" wrapText="1"/>
    </xf>
    <xf numFmtId="0" fontId="72" fillId="2" borderId="1" xfId="0" applyFont="1" applyFill="1" applyBorder="1" applyAlignment="1">
      <alignment horizontal="left"/>
    </xf>
    <xf numFmtId="0" fontId="80" fillId="0" borderId="1" xfId="0" applyFont="1" applyBorder="1" applyAlignment="1">
      <alignment horizontal="center" vertical="center"/>
    </xf>
    <xf numFmtId="0" fontId="72" fillId="2" borderId="1" xfId="0" applyFont="1" applyFill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/>
    </xf>
    <xf numFmtId="0" fontId="72" fillId="2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" fontId="80" fillId="0" borderId="1" xfId="0" applyNumberFormat="1" applyFont="1" applyBorder="1" applyAlignment="1">
      <alignment horizontal="center" vertical="center"/>
    </xf>
    <xf numFmtId="4" fontId="78" fillId="3" borderId="1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right" vertical="center" wrapText="1"/>
    </xf>
    <xf numFmtId="0" fontId="13" fillId="3" borderId="5" xfId="0" applyFont="1" applyFill="1" applyBorder="1" applyAlignment="1">
      <alignment horizontal="center" vertical="top" wrapText="1"/>
    </xf>
    <xf numFmtId="3" fontId="79" fillId="0" borderId="5" xfId="0" applyNumberFormat="1" applyFont="1" applyBorder="1" applyAlignment="1">
      <alignment horizontal="center" vertical="center" wrapText="1"/>
    </xf>
    <xf numFmtId="3" fontId="79" fillId="0" borderId="1" xfId="0" applyNumberFormat="1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3" fontId="79" fillId="0" borderId="3" xfId="0" applyNumberFormat="1" applyFont="1" applyBorder="1" applyAlignment="1">
      <alignment horizontal="center" vertical="center" wrapText="1"/>
    </xf>
    <xf numFmtId="3" fontId="83" fillId="0" borderId="1" xfId="0" applyNumberFormat="1" applyFont="1" applyBorder="1" applyAlignment="1">
      <alignment horizontal="center" vertical="center" wrapText="1"/>
    </xf>
    <xf numFmtId="3" fontId="80" fillId="0" borderId="1" xfId="0" applyNumberFormat="1" applyFont="1" applyBorder="1" applyAlignment="1">
      <alignment horizontal="center" vertical="center" wrapText="1"/>
    </xf>
    <xf numFmtId="3" fontId="73" fillId="0" borderId="1" xfId="0" applyNumberFormat="1" applyFont="1" applyBorder="1" applyAlignment="1">
      <alignment horizontal="center" vertical="center"/>
    </xf>
    <xf numFmtId="3" fontId="80" fillId="0" borderId="1" xfId="0" applyNumberFormat="1" applyFont="1" applyBorder="1" applyAlignment="1">
      <alignment horizontal="center"/>
    </xf>
    <xf numFmtId="3" fontId="0" fillId="3" borderId="1" xfId="0" applyNumberForma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/>
    </xf>
    <xf numFmtId="3" fontId="55" fillId="0" borderId="1" xfId="0" applyNumberFormat="1" applyFont="1" applyBorder="1" applyAlignment="1">
      <alignment horizontal="center" vertical="center"/>
    </xf>
    <xf numFmtId="3" fontId="55" fillId="2" borderId="1" xfId="0" applyNumberFormat="1" applyFont="1" applyFill="1" applyBorder="1" applyAlignment="1">
      <alignment horizontal="center" vertical="center"/>
    </xf>
    <xf numFmtId="3" fontId="55" fillId="2" borderId="1" xfId="0" applyNumberFormat="1" applyFont="1" applyFill="1" applyBorder="1"/>
    <xf numFmtId="3" fontId="4" fillId="0" borderId="1" xfId="0" applyNumberFormat="1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/>
    </xf>
    <xf numFmtId="3" fontId="4" fillId="2" borderId="1" xfId="0" applyNumberFormat="1" applyFont="1" applyFill="1" applyBorder="1"/>
    <xf numFmtId="3" fontId="14" fillId="2" borderId="1" xfId="0" applyNumberFormat="1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vertical="center"/>
    </xf>
    <xf numFmtId="3" fontId="4" fillId="0" borderId="1" xfId="0" applyNumberFormat="1" applyFont="1" applyBorder="1" applyAlignment="1">
      <alignment horizontal="center" vertical="top" wrapText="1"/>
    </xf>
    <xf numFmtId="3" fontId="55" fillId="0" borderId="1" xfId="0" applyNumberFormat="1" applyFont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3" fontId="80" fillId="0" borderId="1" xfId="0" applyNumberFormat="1" applyFont="1" applyBorder="1" applyAlignment="1">
      <alignment horizontal="center" vertical="center"/>
    </xf>
    <xf numFmtId="3" fontId="72" fillId="3" borderId="1" xfId="0" applyNumberFormat="1" applyFont="1" applyFill="1" applyBorder="1" applyAlignment="1">
      <alignment horizontal="center" vertical="center" wrapText="1"/>
    </xf>
    <xf numFmtId="3" fontId="72" fillId="0" borderId="1" xfId="0" applyNumberFormat="1" applyFont="1" applyBorder="1" applyAlignment="1">
      <alignment vertical="center"/>
    </xf>
    <xf numFmtId="3" fontId="72" fillId="0" borderId="1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14" fillId="6" borderId="1" xfId="0" applyNumberFormat="1" applyFont="1" applyFill="1" applyBorder="1" applyAlignment="1">
      <alignment horizontal="center" vertical="center" wrapText="1"/>
    </xf>
    <xf numFmtId="3" fontId="80" fillId="6" borderId="1" xfId="0" applyNumberFormat="1" applyFont="1" applyFill="1" applyBorder="1" applyAlignment="1">
      <alignment horizontal="center" vertical="center" wrapText="1"/>
    </xf>
    <xf numFmtId="3" fontId="83" fillId="6" borderId="1" xfId="0" applyNumberFormat="1" applyFont="1" applyFill="1" applyBorder="1" applyAlignment="1">
      <alignment horizontal="center" vertical="center" wrapText="1"/>
    </xf>
    <xf numFmtId="3" fontId="79" fillId="6" borderId="1" xfId="0" applyNumberFormat="1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top" wrapText="1"/>
    </xf>
    <xf numFmtId="0" fontId="34" fillId="2" borderId="1" xfId="0" applyFont="1" applyFill="1" applyBorder="1" applyAlignment="1">
      <alignment horizontal="center" vertical="top" wrapText="1"/>
    </xf>
    <xf numFmtId="0" fontId="30" fillId="4" borderId="1" xfId="0" applyFont="1" applyFill="1" applyBorder="1" applyAlignment="1">
      <alignment horizontal="center" vertical="top" wrapText="1"/>
    </xf>
    <xf numFmtId="0" fontId="31" fillId="4" borderId="1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vertical="top" wrapText="1"/>
    </xf>
    <xf numFmtId="0" fontId="34" fillId="2" borderId="1" xfId="0" applyFont="1" applyFill="1" applyBorder="1" applyAlignment="1">
      <alignment vertical="top" wrapText="1"/>
    </xf>
    <xf numFmtId="0" fontId="36" fillId="5" borderId="9" xfId="0" applyFont="1" applyFill="1" applyBorder="1" applyAlignment="1">
      <alignment horizontal="left" vertical="top" wrapText="1"/>
    </xf>
    <xf numFmtId="0" fontId="36" fillId="5" borderId="2" xfId="0" applyFont="1" applyFill="1" applyBorder="1" applyAlignment="1">
      <alignment horizontal="left" vertical="top" wrapText="1"/>
    </xf>
    <xf numFmtId="0" fontId="36" fillId="5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5" fillId="0" borderId="0" xfId="0" applyFont="1" applyAlignment="1">
      <alignment horizontal="right" vertical="center" wrapText="1"/>
    </xf>
    <xf numFmtId="0" fontId="50" fillId="0" borderId="0" xfId="0" applyFont="1" applyAlignment="1">
      <alignment horizontal="right" vertic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5" fillId="6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56" fillId="2" borderId="5" xfId="0" applyFont="1" applyFill="1" applyBorder="1" applyAlignment="1">
      <alignment horizontal="center" vertical="center"/>
    </xf>
    <xf numFmtId="0" fontId="60" fillId="2" borderId="6" xfId="0" applyFont="1" applyFill="1" applyBorder="1" applyAlignment="1">
      <alignment horizontal="center" vertical="center"/>
    </xf>
    <xf numFmtId="0" fontId="53" fillId="2" borderId="1" xfId="0" applyFont="1" applyFill="1" applyBorder="1" applyAlignment="1">
      <alignment horizontal="center" vertical="center"/>
    </xf>
    <xf numFmtId="0" fontId="55" fillId="2" borderId="1" xfId="0" applyFont="1" applyFill="1" applyBorder="1"/>
    <xf numFmtId="0" fontId="61" fillId="0" borderId="0" xfId="0" applyFont="1" applyAlignment="1">
      <alignment horizontal="left"/>
    </xf>
    <xf numFmtId="0" fontId="53" fillId="0" borderId="0" xfId="0" applyFont="1" applyAlignment="1">
      <alignment horizontal="left" vertical="center" wrapText="1"/>
    </xf>
    <xf numFmtId="0" fontId="53" fillId="0" borderId="0" xfId="0" applyFont="1" applyAlignment="1">
      <alignment horizontal="left" vertical="center"/>
    </xf>
    <xf numFmtId="0" fontId="53" fillId="0" borderId="0" xfId="0" applyFont="1" applyAlignment="1">
      <alignment horizontal="right" vertical="center" wrapText="1"/>
    </xf>
    <xf numFmtId="0" fontId="53" fillId="0" borderId="0" xfId="0" applyFont="1" applyAlignment="1">
      <alignment horizontal="right" vertical="center"/>
    </xf>
    <xf numFmtId="0" fontId="56" fillId="2" borderId="1" xfId="0" applyFont="1" applyFill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center" vertical="center"/>
    </xf>
    <xf numFmtId="0" fontId="53" fillId="2" borderId="9" xfId="0" applyFont="1" applyFill="1" applyBorder="1" applyAlignment="1">
      <alignment horizontal="center" vertical="center"/>
    </xf>
    <xf numFmtId="0" fontId="53" fillId="2" borderId="2" xfId="0" applyFont="1" applyFill="1" applyBorder="1" applyAlignment="1">
      <alignment horizontal="center" vertical="center"/>
    </xf>
    <xf numFmtId="0" fontId="53" fillId="2" borderId="3" xfId="0" applyFont="1" applyFill="1" applyBorder="1" applyAlignment="1">
      <alignment horizontal="center" vertical="center"/>
    </xf>
    <xf numFmtId="0" fontId="66" fillId="6" borderId="0" xfId="0" applyFont="1" applyFill="1" applyAlignment="1">
      <alignment horizontal="center" vertical="center"/>
    </xf>
    <xf numFmtId="0" fontId="63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53" fillId="0" borderId="0" xfId="0" applyFont="1" applyAlignment="1">
      <alignment horizontal="right" wrapText="1"/>
    </xf>
    <xf numFmtId="0" fontId="53" fillId="0" borderId="0" xfId="0" applyFont="1" applyAlignment="1">
      <alignment horizontal="right"/>
    </xf>
    <xf numFmtId="0" fontId="53" fillId="3" borderId="0" xfId="0" applyFont="1" applyFill="1" applyAlignment="1">
      <alignment horizontal="right" vertical="center" wrapText="1"/>
    </xf>
    <xf numFmtId="0" fontId="53" fillId="2" borderId="9" xfId="0" applyFont="1" applyFill="1" applyBorder="1" applyAlignment="1">
      <alignment horizontal="center" vertical="center" wrapText="1"/>
    </xf>
    <xf numFmtId="0" fontId="53" fillId="2" borderId="2" xfId="0" applyFont="1" applyFill="1" applyBorder="1" applyAlignment="1">
      <alignment horizontal="center" vertical="center" wrapText="1"/>
    </xf>
    <xf numFmtId="0" fontId="53" fillId="2" borderId="3" xfId="0" applyFont="1" applyFill="1" applyBorder="1" applyAlignment="1">
      <alignment horizontal="center" vertical="center" wrapText="1"/>
    </xf>
    <xf numFmtId="0" fontId="5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56" fillId="0" borderId="0" xfId="0" applyFont="1" applyAlignment="1">
      <alignment horizontal="right" vertical="center" wrapText="1"/>
    </xf>
    <xf numFmtId="0" fontId="53" fillId="2" borderId="1" xfId="0" applyFont="1" applyFill="1" applyBorder="1" applyAlignment="1">
      <alignment horizontal="center" vertical="center" wrapText="1"/>
    </xf>
    <xf numFmtId="0" fontId="53" fillId="0" borderId="9" xfId="0" applyFont="1" applyBorder="1" applyAlignment="1">
      <alignment horizontal="center" vertical="center"/>
    </xf>
    <xf numFmtId="0" fontId="53" fillId="0" borderId="2" xfId="0" applyFont="1" applyBorder="1" applyAlignment="1">
      <alignment horizontal="center" vertical="center"/>
    </xf>
    <xf numFmtId="0" fontId="53" fillId="0" borderId="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71" fillId="0" borderId="8" xfId="0" applyFont="1" applyBorder="1" applyAlignment="1">
      <alignment horizontal="center" vertical="center" wrapText="1"/>
    </xf>
    <xf numFmtId="0" fontId="71" fillId="0" borderId="6" xfId="0" applyFont="1" applyBorder="1" applyAlignment="1">
      <alignment horizontal="center" vertical="center" wrapText="1"/>
    </xf>
    <xf numFmtId="0" fontId="71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68" fillId="2" borderId="1" xfId="0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51" fillId="0" borderId="0" xfId="0" applyFont="1" applyAlignment="1">
      <alignment horizontal="left" vertical="center" wrapText="1"/>
    </xf>
    <xf numFmtId="0" fontId="51" fillId="0" borderId="0" xfId="0" applyFont="1" applyAlignment="1">
      <alignment horizontal="left" vertical="center"/>
    </xf>
    <xf numFmtId="0" fontId="42" fillId="2" borderId="0" xfId="0" applyFont="1" applyFill="1" applyAlignment="1">
      <alignment horizontal="center" vertical="center"/>
    </xf>
    <xf numFmtId="0" fontId="6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7" fillId="0" borderId="5" xfId="0" applyFont="1" applyBorder="1" applyAlignment="1">
      <alignment horizontal="center" vertical="center" wrapText="1"/>
    </xf>
    <xf numFmtId="0" fontId="77" fillId="0" borderId="8" xfId="0" applyFont="1" applyBorder="1" applyAlignment="1">
      <alignment horizontal="center" vertical="center" wrapText="1"/>
    </xf>
    <xf numFmtId="0" fontId="77" fillId="0" borderId="6" xfId="0" applyFont="1" applyBorder="1" applyAlignment="1">
      <alignment horizontal="center" vertical="center" wrapText="1"/>
    </xf>
    <xf numFmtId="0" fontId="71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6" fillId="0" borderId="1" xfId="0" applyFont="1" applyBorder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2" borderId="10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horizontal="right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2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8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41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/>
    </xf>
    <xf numFmtId="0" fontId="20" fillId="0" borderId="0" xfId="0" applyFont="1" applyAlignment="1">
      <alignment horizontal="right" wrapText="1"/>
    </xf>
    <xf numFmtId="0" fontId="21" fillId="6" borderId="0" xfId="0" applyFont="1" applyFill="1" applyAlignment="1">
      <alignment horizontal="center" vertical="center"/>
    </xf>
    <xf numFmtId="0" fontId="41" fillId="0" borderId="10" xfId="0" applyFont="1" applyBorder="1" applyAlignment="1">
      <alignment vertical="top" wrapText="1"/>
    </xf>
    <xf numFmtId="0" fontId="41" fillId="0" borderId="0" xfId="0" applyFont="1" applyAlignment="1">
      <alignment vertical="top" wrapText="1"/>
    </xf>
    <xf numFmtId="0" fontId="19" fillId="0" borderId="0" xfId="0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3" fillId="6" borderId="0" xfId="0" applyFont="1" applyFill="1" applyAlignment="1">
      <alignment horizontal="center" vertical="center"/>
    </xf>
    <xf numFmtId="0" fontId="68" fillId="2" borderId="9" xfId="0" applyFont="1" applyFill="1" applyBorder="1" applyAlignment="1">
      <alignment horizontal="center" vertical="center"/>
    </xf>
    <xf numFmtId="0" fontId="68" fillId="2" borderId="2" xfId="0" applyFont="1" applyFill="1" applyBorder="1" applyAlignment="1">
      <alignment horizontal="center" vertical="center"/>
    </xf>
    <xf numFmtId="0" fontId="68" fillId="2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6" fillId="0" borderId="0" xfId="0" applyFont="1" applyAlignment="1">
      <alignment horizontal="right" vertical="center" wrapText="1"/>
    </xf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right" wrapText="1"/>
    </xf>
    <xf numFmtId="0" fontId="8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right" vertical="center" wrapText="1"/>
    </xf>
    <xf numFmtId="0" fontId="71" fillId="0" borderId="10" xfId="0" applyFont="1" applyBorder="1" applyAlignment="1">
      <alignment vertical="center" wrapText="1"/>
    </xf>
    <xf numFmtId="0" fontId="68" fillId="2" borderId="11" xfId="0" applyFont="1" applyFill="1" applyBorder="1" applyAlignment="1">
      <alignment horizontal="center" vertical="center" wrapText="1"/>
    </xf>
    <xf numFmtId="0" fontId="68" fillId="2" borderId="10" xfId="0" applyFont="1" applyFill="1" applyBorder="1" applyAlignment="1">
      <alignment horizontal="center" vertical="center" wrapText="1"/>
    </xf>
    <xf numFmtId="0" fontId="68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72" fillId="0" borderId="0" xfId="0" applyFont="1" applyAlignment="1">
      <alignment horizontal="right" vertical="center" wrapText="1"/>
    </xf>
    <xf numFmtId="0" fontId="7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top" wrapText="1"/>
    </xf>
    <xf numFmtId="0" fontId="78" fillId="0" borderId="1" xfId="0" applyFont="1" applyBorder="1" applyAlignment="1">
      <alignment horizontal="center" vertical="center" wrapText="1"/>
    </xf>
    <xf numFmtId="0" fontId="72" fillId="0" borderId="0" xfId="0" applyFont="1" applyAlignment="1">
      <alignment horizontal="left" vertical="center" wrapText="1"/>
    </xf>
    <xf numFmtId="0" fontId="72" fillId="0" borderId="0" xfId="0" applyFont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72" fillId="2" borderId="9" xfId="0" applyFont="1" applyFill="1" applyBorder="1" applyAlignment="1">
      <alignment horizontal="center" vertical="center"/>
    </xf>
    <xf numFmtId="0" fontId="72" fillId="2" borderId="2" xfId="0" applyFont="1" applyFill="1" applyBorder="1" applyAlignment="1">
      <alignment horizontal="center" vertical="center"/>
    </xf>
    <xf numFmtId="0" fontId="72" fillId="2" borderId="3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2" fillId="0" borderId="0" xfId="0" applyFont="1" applyAlignment="1">
      <alignment vertical="top" wrapText="1"/>
    </xf>
    <xf numFmtId="1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3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2" fillId="3" borderId="0" xfId="0" applyFont="1" applyFill="1" applyAlignment="1">
      <alignment horizontal="right" vertical="center" wrapText="1"/>
    </xf>
    <xf numFmtId="0" fontId="11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right"/>
    </xf>
    <xf numFmtId="0" fontId="71" fillId="0" borderId="10" xfId="0" applyFont="1" applyBorder="1" applyAlignment="1">
      <alignment vertical="top" wrapText="1"/>
    </xf>
    <xf numFmtId="0" fontId="46" fillId="3" borderId="5" xfId="0" applyFont="1" applyFill="1" applyBorder="1" applyAlignment="1">
      <alignment horizontal="center" vertical="center" wrapText="1"/>
    </xf>
    <xf numFmtId="0" fontId="46" fillId="3" borderId="8" xfId="0" applyFont="1" applyFill="1" applyBorder="1" applyAlignment="1">
      <alignment horizontal="center" vertical="center" wrapText="1"/>
    </xf>
    <xf numFmtId="0" fontId="46" fillId="3" borderId="6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46" fillId="3" borderId="1" xfId="0" applyFont="1" applyFill="1" applyBorder="1" applyAlignment="1">
      <alignment horizontal="center" vertical="center" wrapText="1"/>
    </xf>
    <xf numFmtId="0" fontId="79" fillId="0" borderId="1" xfId="0" applyFont="1" applyBorder="1" applyAlignment="1">
      <alignment vertical="center"/>
    </xf>
    <xf numFmtId="0" fontId="82" fillId="0" borderId="0" xfId="0" applyFont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8" fillId="0" borderId="5" xfId="0" applyFont="1" applyBorder="1" applyAlignment="1">
      <alignment horizontal="center" vertical="center" wrapText="1"/>
    </xf>
    <xf numFmtId="0" fontId="78" fillId="0" borderId="8" xfId="0" applyFont="1" applyBorder="1" applyAlignment="1">
      <alignment horizontal="center" vertical="center" wrapText="1"/>
    </xf>
    <xf numFmtId="0" fontId="78" fillId="0" borderId="6" xfId="0" applyFont="1" applyBorder="1" applyAlignment="1">
      <alignment horizontal="center" vertical="center" wrapText="1"/>
    </xf>
    <xf numFmtId="0" fontId="78" fillId="0" borderId="1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/>
    </xf>
    <xf numFmtId="0" fontId="54" fillId="0" borderId="5" xfId="0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54" fillId="0" borderId="6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right" vertical="top" wrapText="1"/>
    </xf>
    <xf numFmtId="0" fontId="25" fillId="0" borderId="0" xfId="0" applyFont="1" applyAlignment="1">
      <alignment horizontal="righ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9" fillId="0" borderId="1" xfId="0" applyFont="1" applyBorder="1"/>
    <xf numFmtId="0" fontId="3" fillId="3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78" fillId="3" borderId="1" xfId="0" applyFont="1" applyFill="1" applyBorder="1" applyAlignment="1">
      <alignment horizontal="center" vertical="center" wrapText="1"/>
    </xf>
    <xf numFmtId="0" fontId="69" fillId="0" borderId="0" xfId="0" applyFont="1" applyAlignment="1">
      <alignment horizontal="right" vertical="center" wrapText="1"/>
    </xf>
    <xf numFmtId="0" fontId="4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46" fillId="0" borderId="5" xfId="0" applyFont="1" applyBorder="1" applyAlignment="1">
      <alignment horizontal="center" vertical="center"/>
    </xf>
    <xf numFmtId="0" fontId="46" fillId="0" borderId="8" xfId="0" applyFont="1" applyBorder="1" applyAlignment="1">
      <alignment horizontal="center" vertical="center"/>
    </xf>
    <xf numFmtId="0" fontId="46" fillId="0" borderId="6" xfId="0" applyFont="1" applyBorder="1" applyAlignment="1">
      <alignment horizontal="center" vertical="center"/>
    </xf>
    <xf numFmtId="0" fontId="65" fillId="6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righ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2" fillId="0" borderId="7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colors>
    <mruColors>
      <color rgb="FFEB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3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3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7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0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2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3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4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png"/><Relationship Id="rId2" Type="http://schemas.openxmlformats.org/officeDocument/2006/relationships/image" Target="../media/image25.png"/><Relationship Id="rId1" Type="http://schemas.openxmlformats.org/officeDocument/2006/relationships/image" Target="../media/image3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png"/><Relationship Id="rId2" Type="http://schemas.openxmlformats.org/officeDocument/2006/relationships/image" Target="../media/image25.png"/><Relationship Id="rId1" Type="http://schemas.openxmlformats.org/officeDocument/2006/relationships/image" Target="../media/image3.jp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png"/><Relationship Id="rId2" Type="http://schemas.openxmlformats.org/officeDocument/2006/relationships/image" Target="../media/image27.png"/><Relationship Id="rId1" Type="http://schemas.openxmlformats.org/officeDocument/2006/relationships/image" Target="../media/image3.jp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3.jp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png"/><Relationship Id="rId1" Type="http://schemas.openxmlformats.org/officeDocument/2006/relationships/image" Target="../media/image3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32.png"/><Relationship Id="rId1" Type="http://schemas.openxmlformats.org/officeDocument/2006/relationships/image" Target="../media/image31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34.png"/><Relationship Id="rId1" Type="http://schemas.openxmlformats.org/officeDocument/2006/relationships/image" Target="../media/image33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36.png"/><Relationship Id="rId1" Type="http://schemas.openxmlformats.org/officeDocument/2006/relationships/image" Target="../media/image35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image" Target="../media/image3.jp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png"/><Relationship Id="rId1" Type="http://schemas.openxmlformats.org/officeDocument/2006/relationships/image" Target="../media/image3.jp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png"/><Relationship Id="rId1" Type="http://schemas.openxmlformats.org/officeDocument/2006/relationships/image" Target="../media/image3.jp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png"/><Relationship Id="rId2" Type="http://schemas.openxmlformats.org/officeDocument/2006/relationships/image" Target="../media/image40.png"/><Relationship Id="rId1" Type="http://schemas.openxmlformats.org/officeDocument/2006/relationships/image" Target="../media/image3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png"/><Relationship Id="rId2" Type="http://schemas.openxmlformats.org/officeDocument/2006/relationships/image" Target="../media/image42.png"/><Relationship Id="rId1" Type="http://schemas.openxmlformats.org/officeDocument/2006/relationships/image" Target="../media/image3.jp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png"/><Relationship Id="rId1" Type="http://schemas.openxmlformats.org/officeDocument/2006/relationships/image" Target="../media/image3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png"/><Relationship Id="rId1" Type="http://schemas.openxmlformats.org/officeDocument/2006/relationships/image" Target="../media/image3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46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png"/><Relationship Id="rId1" Type="http://schemas.openxmlformats.org/officeDocument/2006/relationships/image" Target="../media/image3.jp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png"/><Relationship Id="rId2" Type="http://schemas.openxmlformats.org/officeDocument/2006/relationships/image" Target="../media/image48.png"/><Relationship Id="rId1" Type="http://schemas.openxmlformats.org/officeDocument/2006/relationships/image" Target="../media/image3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png"/><Relationship Id="rId2" Type="http://schemas.openxmlformats.org/officeDocument/2006/relationships/image" Target="../media/image50.png"/><Relationship Id="rId1" Type="http://schemas.openxmlformats.org/officeDocument/2006/relationships/image" Target="../media/image3.jpg"/><Relationship Id="rId4" Type="http://schemas.openxmlformats.org/officeDocument/2006/relationships/image" Target="../media/image52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53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png"/><Relationship Id="rId2" Type="http://schemas.openxmlformats.org/officeDocument/2006/relationships/image" Target="../media/image54.png"/><Relationship Id="rId1" Type="http://schemas.openxmlformats.org/officeDocument/2006/relationships/image" Target="../media/image3.jp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7.png"/><Relationship Id="rId2" Type="http://schemas.openxmlformats.org/officeDocument/2006/relationships/image" Target="../media/image56.png"/><Relationship Id="rId1" Type="http://schemas.openxmlformats.org/officeDocument/2006/relationships/image" Target="../media/image3.jp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58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59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59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60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60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60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61.pn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62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63.png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6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57151</xdr:colOff>
      <xdr:row>62</xdr:row>
      <xdr:rowOff>57150</xdr:rowOff>
    </xdr:from>
    <xdr:to>
      <xdr:col>4</xdr:col>
      <xdr:colOff>2271226</xdr:colOff>
      <xdr:row>64</xdr:row>
      <xdr:rowOff>150098</xdr:rowOff>
    </xdr:to>
    <xdr:pic>
      <xdr:nvPicPr>
        <xdr:cNvPr id="2" name="Рисунок 1" descr="C:\Documents and Settings\user\Рабочий стол\ЛОГО МАРШАЛ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05576" y="16297275"/>
          <a:ext cx="3938100" cy="5691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1143000</xdr:colOff>
      <xdr:row>2</xdr:row>
      <xdr:rowOff>46518</xdr:rowOff>
    </xdr:from>
    <xdr:to>
      <xdr:col>1</xdr:col>
      <xdr:colOff>581025</xdr:colOff>
      <xdr:row>6</xdr:row>
      <xdr:rowOff>9370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BA90695F-CD7A-550F-743D-D7B87B00B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43000" y="827568"/>
          <a:ext cx="1657350" cy="1077277"/>
        </a:xfrm>
        <a:prstGeom prst="rect">
          <a:avLst/>
        </a:prstGeom>
      </xdr:spPr>
    </xdr:pic>
    <xdr:clientData/>
  </xdr:twoCellAnchor>
  <xdr:twoCellAnchor editAs="oneCell">
    <xdr:from>
      <xdr:col>1</xdr:col>
      <xdr:colOff>1133475</xdr:colOff>
      <xdr:row>0</xdr:row>
      <xdr:rowOff>190500</xdr:rowOff>
    </xdr:from>
    <xdr:to>
      <xdr:col>3</xdr:col>
      <xdr:colOff>2238375</xdr:colOff>
      <xdr:row>0</xdr:row>
      <xdr:rowOff>635000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5C640D5-6C48-434F-9614-D7750460A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190500"/>
          <a:ext cx="2809875" cy="4445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29</xdr:row>
      <xdr:rowOff>37535</xdr:rowOff>
    </xdr:from>
    <xdr:to>
      <xdr:col>3</xdr:col>
      <xdr:colOff>2157828</xdr:colOff>
      <xdr:row>51</xdr:row>
      <xdr:rowOff>85725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BC2CAF6-8889-454B-0A0B-9E08175C4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6276410"/>
          <a:ext cx="5996403" cy="423919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2</xdr:row>
      <xdr:rowOff>105438</xdr:rowOff>
    </xdr:from>
    <xdr:to>
      <xdr:col>0</xdr:col>
      <xdr:colOff>1123951</xdr:colOff>
      <xdr:row>7</xdr:row>
      <xdr:rowOff>54765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9E5E49C3-263C-10EB-5003-4B6EF1729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886488"/>
          <a:ext cx="1066800" cy="10828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133350</xdr:colOff>
      <xdr:row>0</xdr:row>
      <xdr:rowOff>187325</xdr:rowOff>
    </xdr:from>
    <xdr:to>
      <xdr:col>13</xdr:col>
      <xdr:colOff>0</xdr:colOff>
      <xdr:row>0</xdr:row>
      <xdr:rowOff>631825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4325" y="187325"/>
          <a:ext cx="2809875" cy="444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47625</xdr:rowOff>
    </xdr:from>
    <xdr:to>
      <xdr:col>2</xdr:col>
      <xdr:colOff>653847</xdr:colOff>
      <xdr:row>3</xdr:row>
      <xdr:rowOff>1673022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EFF7C92-3B34-2A24-C462-AE69BBD33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62050"/>
          <a:ext cx="1625397" cy="1625397"/>
        </a:xfrm>
        <a:prstGeom prst="rect">
          <a:avLst/>
        </a:prstGeom>
      </xdr:spPr>
    </xdr:pic>
    <xdr:clientData/>
  </xdr:twoCellAnchor>
  <xdr:twoCellAnchor editAs="oneCell">
    <xdr:from>
      <xdr:col>10</xdr:col>
      <xdr:colOff>323850</xdr:colOff>
      <xdr:row>3</xdr:row>
      <xdr:rowOff>9525</xdr:rowOff>
    </xdr:from>
    <xdr:to>
      <xdr:col>12</xdr:col>
      <xdr:colOff>968172</xdr:colOff>
      <xdr:row>3</xdr:row>
      <xdr:rowOff>1634922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F52B2527-EC09-7966-FAC9-B09B6727B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1123950"/>
          <a:ext cx="1625397" cy="16253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152400</xdr:rowOff>
    </xdr:from>
    <xdr:to>
      <xdr:col>6</xdr:col>
      <xdr:colOff>1428750</xdr:colOff>
      <xdr:row>0</xdr:row>
      <xdr:rowOff>596900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152400"/>
          <a:ext cx="2809875" cy="444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1504949</xdr:colOff>
      <xdr:row>6</xdr:row>
      <xdr:rowOff>142874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CE7ED751-3B5A-7FAC-3B36-1EDF61B46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23950"/>
          <a:ext cx="1504949" cy="15049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123825</xdr:colOff>
      <xdr:row>0</xdr:row>
      <xdr:rowOff>161925</xdr:rowOff>
    </xdr:from>
    <xdr:to>
      <xdr:col>12</xdr:col>
      <xdr:colOff>971550</xdr:colOff>
      <xdr:row>0</xdr:row>
      <xdr:rowOff>606425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00" y="161925"/>
          <a:ext cx="2809875" cy="4445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</xdr:row>
      <xdr:rowOff>19050</xdr:rowOff>
    </xdr:from>
    <xdr:to>
      <xdr:col>2</xdr:col>
      <xdr:colOff>625272</xdr:colOff>
      <xdr:row>3</xdr:row>
      <xdr:rowOff>1644447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E460F8F-2FDF-F636-6735-744409DB3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085850"/>
          <a:ext cx="1625397" cy="1625397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161925</xdr:colOff>
      <xdr:row>3</xdr:row>
      <xdr:rowOff>47625</xdr:rowOff>
    </xdr:from>
    <xdr:to>
      <xdr:col>12</xdr:col>
      <xdr:colOff>806247</xdr:colOff>
      <xdr:row>3</xdr:row>
      <xdr:rowOff>1673022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E6F1431-FD55-08E1-666E-77E4EF151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3975" y="1114425"/>
          <a:ext cx="1625397" cy="162539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571499</xdr:colOff>
      <xdr:row>0</xdr:row>
      <xdr:rowOff>171450</xdr:rowOff>
    </xdr:from>
    <xdr:to>
      <xdr:col>10</xdr:col>
      <xdr:colOff>841649</xdr:colOff>
      <xdr:row>0</xdr:row>
      <xdr:rowOff>627043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381E4CD-315E-4E52-AB96-A06AAF4F2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9074" y="171450"/>
          <a:ext cx="2880000" cy="45559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38</xdr:row>
      <xdr:rowOff>9525</xdr:rowOff>
    </xdr:from>
    <xdr:to>
      <xdr:col>7</xdr:col>
      <xdr:colOff>9524</xdr:colOff>
      <xdr:row>41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B4EC5CF-2D85-4D3A-AF85-94408A72C559}"/>
            </a:ext>
          </a:extLst>
        </xdr:cNvPr>
        <xdr:cNvSpPr txBox="1"/>
      </xdr:nvSpPr>
      <xdr:spPr>
        <a:xfrm>
          <a:off x="0" y="9801225"/>
          <a:ext cx="4314824" cy="561975"/>
        </a:xfrm>
        <a:prstGeom prst="rect">
          <a:avLst/>
        </a:prstGeom>
        <a:solidFill>
          <a:srgbClr val="EB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DN</a:t>
          </a:r>
          <a:r>
            <a:rPr lang="en-US" sz="1400" b="1" baseline="0">
              <a:solidFill>
                <a:srgbClr val="FF0000"/>
              </a:solidFill>
            </a:rPr>
            <a:t> </a:t>
          </a:r>
          <a:r>
            <a:rPr lang="ru-RU" sz="1400" b="1" baseline="0">
              <a:solidFill>
                <a:srgbClr val="FF0000"/>
              </a:solidFill>
            </a:rPr>
            <a:t>250 - 350- ограничение скидки 15%</a:t>
          </a:r>
        </a:p>
        <a:p>
          <a:r>
            <a:rPr lang="en-US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DN</a:t>
          </a:r>
          <a:r>
            <a:rPr lang="en-US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400 - 700- скидка не предоставляется</a:t>
          </a:r>
          <a:endParaRPr lang="ru-RU" sz="14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0</xdr:col>
      <xdr:colOff>78720</xdr:colOff>
      <xdr:row>4</xdr:row>
      <xdr:rowOff>31811</xdr:rowOff>
    </xdr:from>
    <xdr:to>
      <xdr:col>1</xdr:col>
      <xdr:colOff>238126</xdr:colOff>
      <xdr:row>4</xdr:row>
      <xdr:rowOff>1181100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1DCB248-533D-46E8-A651-37C72E75D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20" y="1203386"/>
          <a:ext cx="1073806" cy="1149289"/>
        </a:xfrm>
        <a:prstGeom prst="rect">
          <a:avLst/>
        </a:prstGeom>
      </xdr:spPr>
    </xdr:pic>
    <xdr:clientData/>
  </xdr:twoCellAnchor>
  <xdr:twoCellAnchor editAs="oneCell">
    <xdr:from>
      <xdr:col>8</xdr:col>
      <xdr:colOff>514350</xdr:colOff>
      <xdr:row>4</xdr:row>
      <xdr:rowOff>83743</xdr:rowOff>
    </xdr:from>
    <xdr:to>
      <xdr:col>10</xdr:col>
      <xdr:colOff>781050</xdr:colOff>
      <xdr:row>5</xdr:row>
      <xdr:rowOff>384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26F1AB08-D999-4650-B5CF-4395B6C4F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4050" y="1255318"/>
          <a:ext cx="1114425" cy="11167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9525</xdr:rowOff>
    </xdr:from>
    <xdr:to>
      <xdr:col>7</xdr:col>
      <xdr:colOff>0</xdr:colOff>
      <xdr:row>39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508C008-89C7-4D13-B285-64C7BE155908}"/>
            </a:ext>
          </a:extLst>
        </xdr:cNvPr>
        <xdr:cNvSpPr txBox="1"/>
      </xdr:nvSpPr>
      <xdr:spPr>
        <a:xfrm>
          <a:off x="0" y="9401175"/>
          <a:ext cx="4286250" cy="561975"/>
        </a:xfrm>
        <a:prstGeom prst="rect">
          <a:avLst/>
        </a:prstGeom>
        <a:solidFill>
          <a:srgbClr val="EB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DN</a:t>
          </a:r>
          <a:r>
            <a:rPr lang="en-US" sz="1400" b="1" baseline="0">
              <a:solidFill>
                <a:srgbClr val="FF0000"/>
              </a:solidFill>
            </a:rPr>
            <a:t> </a:t>
          </a:r>
          <a:r>
            <a:rPr lang="ru-RU" sz="1400" b="1" baseline="0">
              <a:solidFill>
                <a:srgbClr val="FF0000"/>
              </a:solidFill>
            </a:rPr>
            <a:t>250</a:t>
          </a:r>
          <a:r>
            <a:rPr lang="en-US" sz="1400" b="1" baseline="0">
              <a:solidFill>
                <a:srgbClr val="FF0000"/>
              </a:solidFill>
            </a:rPr>
            <a:t>/200</a:t>
          </a:r>
          <a:r>
            <a:rPr lang="ru-RU" sz="1400" b="1" baseline="0">
              <a:solidFill>
                <a:srgbClr val="FF0000"/>
              </a:solidFill>
            </a:rPr>
            <a:t> - 400</a:t>
          </a:r>
          <a:r>
            <a:rPr lang="en-US" sz="1400" b="1" baseline="0">
              <a:solidFill>
                <a:srgbClr val="FF0000"/>
              </a:solidFill>
            </a:rPr>
            <a:t>/300 </a:t>
          </a:r>
          <a:r>
            <a:rPr lang="ru-RU" sz="1400" b="1" baseline="0">
              <a:solidFill>
                <a:srgbClr val="FF0000"/>
              </a:solidFill>
            </a:rPr>
            <a:t>- ограничение скидки 15%</a:t>
          </a:r>
        </a:p>
        <a:p>
          <a:r>
            <a:rPr lang="en-US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DN</a:t>
          </a:r>
          <a:r>
            <a:rPr lang="en-US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500</a:t>
          </a:r>
          <a:r>
            <a:rPr lang="en-US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lang="ru-RU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00</a:t>
          </a:r>
          <a:r>
            <a:rPr lang="ru-RU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- 700</a:t>
          </a:r>
          <a:r>
            <a:rPr lang="en-US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/600 </a:t>
          </a:r>
          <a:r>
            <a:rPr lang="ru-RU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- скидка не предоставляется</a:t>
          </a:r>
          <a:endParaRPr lang="ru-RU" sz="14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6</xdr:col>
      <xdr:colOff>600074</xdr:colOff>
      <xdr:row>0</xdr:row>
      <xdr:rowOff>133350</xdr:rowOff>
    </xdr:from>
    <xdr:to>
      <xdr:col>10</xdr:col>
      <xdr:colOff>889274</xdr:colOff>
      <xdr:row>0</xdr:row>
      <xdr:rowOff>588943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05D2527-11E2-4F41-B37C-5A0EF4EF9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0974" y="133350"/>
          <a:ext cx="2880000" cy="455593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333376</xdr:colOff>
      <xdr:row>2</xdr:row>
      <xdr:rowOff>111156</xdr:rowOff>
    </xdr:from>
    <xdr:to>
      <xdr:col>1</xdr:col>
      <xdr:colOff>485776</xdr:colOff>
      <xdr:row>4</xdr:row>
      <xdr:rowOff>990984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72CB79E-1D81-4924-9DB5-81FC6E1A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911256"/>
          <a:ext cx="1066800" cy="1165578"/>
        </a:xfrm>
        <a:prstGeom prst="rect">
          <a:avLst/>
        </a:prstGeom>
      </xdr:spPr>
    </xdr:pic>
    <xdr:clientData/>
  </xdr:twoCellAnchor>
  <xdr:twoCellAnchor editAs="oneCell">
    <xdr:from>
      <xdr:col>8</xdr:col>
      <xdr:colOff>419100</xdr:colOff>
      <xdr:row>4</xdr:row>
      <xdr:rowOff>97159</xdr:rowOff>
    </xdr:from>
    <xdr:to>
      <xdr:col>10</xdr:col>
      <xdr:colOff>733425</xdr:colOff>
      <xdr:row>4</xdr:row>
      <xdr:rowOff>1167006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6CFB0CB-6C17-457C-A1AC-5014012EF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0" y="1183009"/>
          <a:ext cx="1095375" cy="106984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57150</xdr:rowOff>
    </xdr:from>
    <xdr:to>
      <xdr:col>0</xdr:col>
      <xdr:colOff>1438659</xdr:colOff>
      <xdr:row>7</xdr:row>
      <xdr:rowOff>62487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2237B4D-1C9E-4870-8543-49268D939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62050"/>
          <a:ext cx="1438659" cy="1243587"/>
        </a:xfrm>
        <a:prstGeom prst="rect">
          <a:avLst/>
        </a:prstGeom>
      </xdr:spPr>
    </xdr:pic>
    <xdr:clientData/>
  </xdr:twoCellAnchor>
  <xdr:twoCellAnchor editAs="oneCell">
    <xdr:from>
      <xdr:col>2</xdr:col>
      <xdr:colOff>57149</xdr:colOff>
      <xdr:row>0</xdr:row>
      <xdr:rowOff>142875</xdr:rowOff>
    </xdr:from>
    <xdr:to>
      <xdr:col>4</xdr:col>
      <xdr:colOff>1432199</xdr:colOff>
      <xdr:row>0</xdr:row>
      <xdr:rowOff>598468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BB8E95D-7D67-4E38-A2ED-C862660B8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4" y="142875"/>
          <a:ext cx="2880000" cy="45559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151995</xdr:colOff>
      <xdr:row>3</xdr:row>
      <xdr:rowOff>253325</xdr:rowOff>
    </xdr:from>
    <xdr:to>
      <xdr:col>1</xdr:col>
      <xdr:colOff>29854</xdr:colOff>
      <xdr:row>5</xdr:row>
      <xdr:rowOff>102703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995" y="1307155"/>
          <a:ext cx="982354" cy="1116000"/>
        </a:xfrm>
        <a:prstGeom prst="rect">
          <a:avLst/>
        </a:prstGeom>
      </xdr:spPr>
    </xdr:pic>
    <xdr:clientData/>
  </xdr:twoCellAnchor>
  <xdr:twoCellAnchor editAs="oneCell">
    <xdr:from>
      <xdr:col>6</xdr:col>
      <xdr:colOff>405320</xdr:colOff>
      <xdr:row>0</xdr:row>
      <xdr:rowOff>151995</xdr:rowOff>
    </xdr:from>
    <xdr:to>
      <xdr:col>10</xdr:col>
      <xdr:colOff>104371</xdr:colOff>
      <xdr:row>0</xdr:row>
      <xdr:rowOff>596495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8192" y="151995"/>
          <a:ext cx="2809875" cy="4445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</xdr:row>
      <xdr:rowOff>95250</xdr:rowOff>
    </xdr:from>
    <xdr:to>
      <xdr:col>2</xdr:col>
      <xdr:colOff>70012</xdr:colOff>
      <xdr:row>4</xdr:row>
      <xdr:rowOff>11100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876300"/>
          <a:ext cx="1003462" cy="111600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0</xdr:row>
      <xdr:rowOff>171450</xdr:rowOff>
    </xdr:from>
    <xdr:to>
      <xdr:col>12</xdr:col>
      <xdr:colOff>923925</xdr:colOff>
      <xdr:row>0</xdr:row>
      <xdr:rowOff>615950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175" y="171450"/>
          <a:ext cx="2809875" cy="4445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47625</xdr:colOff>
      <xdr:row>3</xdr:row>
      <xdr:rowOff>85725</xdr:rowOff>
    </xdr:from>
    <xdr:to>
      <xdr:col>0</xdr:col>
      <xdr:colOff>985440</xdr:colOff>
      <xdr:row>4</xdr:row>
      <xdr:rowOff>1575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133475"/>
          <a:ext cx="937815" cy="1116000"/>
        </a:xfrm>
        <a:prstGeom prst="rect">
          <a:avLst/>
        </a:prstGeom>
      </xdr:spPr>
    </xdr:pic>
    <xdr:clientData/>
  </xdr:twoCellAnchor>
  <xdr:twoCellAnchor editAs="absolute">
    <xdr:from>
      <xdr:col>8</xdr:col>
      <xdr:colOff>123825</xdr:colOff>
      <xdr:row>0</xdr:row>
      <xdr:rowOff>171450</xdr:rowOff>
    </xdr:from>
    <xdr:to>
      <xdr:col>12</xdr:col>
      <xdr:colOff>971550</xdr:colOff>
      <xdr:row>0</xdr:row>
      <xdr:rowOff>615950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00" y="171450"/>
          <a:ext cx="2809875" cy="4445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66680</xdr:colOff>
      <xdr:row>3</xdr:row>
      <xdr:rowOff>76200</xdr:rowOff>
    </xdr:from>
    <xdr:to>
      <xdr:col>2</xdr:col>
      <xdr:colOff>15356</xdr:colOff>
      <xdr:row>3</xdr:row>
      <xdr:rowOff>1192200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80" y="1133475"/>
          <a:ext cx="996426" cy="1116000"/>
        </a:xfrm>
        <a:prstGeom prst="rect">
          <a:avLst/>
        </a:prstGeom>
      </xdr:spPr>
    </xdr:pic>
    <xdr:clientData/>
  </xdr:twoCellAnchor>
  <xdr:twoCellAnchor editAs="absolute">
    <xdr:from>
      <xdr:col>8</xdr:col>
      <xdr:colOff>133350</xdr:colOff>
      <xdr:row>0</xdr:row>
      <xdr:rowOff>161925</xdr:rowOff>
    </xdr:from>
    <xdr:to>
      <xdr:col>13</xdr:col>
      <xdr:colOff>0</xdr:colOff>
      <xdr:row>0</xdr:row>
      <xdr:rowOff>606425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4325" y="161925"/>
          <a:ext cx="2809875" cy="4445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76200</xdr:rowOff>
    </xdr:from>
    <xdr:to>
      <xdr:col>0</xdr:col>
      <xdr:colOff>1039939</xdr:colOff>
      <xdr:row>3</xdr:row>
      <xdr:rowOff>1192200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133475"/>
          <a:ext cx="992314" cy="1116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0</xdr:row>
      <xdr:rowOff>142875</xdr:rowOff>
    </xdr:from>
    <xdr:to>
      <xdr:col>7</xdr:col>
      <xdr:colOff>0</xdr:colOff>
      <xdr:row>0</xdr:row>
      <xdr:rowOff>587375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0975" y="142875"/>
          <a:ext cx="2809875" cy="4445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47625</xdr:rowOff>
    </xdr:from>
    <xdr:to>
      <xdr:col>0</xdr:col>
      <xdr:colOff>982359</xdr:colOff>
      <xdr:row>3</xdr:row>
      <xdr:rowOff>1163625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8675"/>
          <a:ext cx="982359" cy="1116000"/>
        </a:xfrm>
        <a:prstGeom prst="rect">
          <a:avLst/>
        </a:prstGeom>
      </xdr:spPr>
    </xdr:pic>
    <xdr:clientData/>
  </xdr:twoCellAnchor>
  <xdr:twoCellAnchor editAs="oneCell">
    <xdr:from>
      <xdr:col>8</xdr:col>
      <xdr:colOff>133350</xdr:colOff>
      <xdr:row>0</xdr:row>
      <xdr:rowOff>161925</xdr:rowOff>
    </xdr:from>
    <xdr:to>
      <xdr:col>13</xdr:col>
      <xdr:colOff>0</xdr:colOff>
      <xdr:row>0</xdr:row>
      <xdr:rowOff>606425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4325" y="161925"/>
          <a:ext cx="2809875" cy="4445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57150</xdr:rowOff>
    </xdr:from>
    <xdr:to>
      <xdr:col>0</xdr:col>
      <xdr:colOff>1307925</xdr:colOff>
      <xdr:row>3</xdr:row>
      <xdr:rowOff>1173150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8200"/>
          <a:ext cx="1307925" cy="1116000"/>
        </a:xfrm>
        <a:prstGeom prst="rect">
          <a:avLst/>
        </a:prstGeom>
      </xdr:spPr>
    </xdr:pic>
    <xdr:clientData/>
  </xdr:twoCellAnchor>
  <xdr:twoCellAnchor editAs="oneCell">
    <xdr:from>
      <xdr:col>4</xdr:col>
      <xdr:colOff>1190625</xdr:colOff>
      <xdr:row>0</xdr:row>
      <xdr:rowOff>161925</xdr:rowOff>
    </xdr:from>
    <xdr:to>
      <xdr:col>7</xdr:col>
      <xdr:colOff>1238250</xdr:colOff>
      <xdr:row>0</xdr:row>
      <xdr:rowOff>606425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161925"/>
          <a:ext cx="2676525" cy="4445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47625</xdr:rowOff>
    </xdr:from>
    <xdr:to>
      <xdr:col>0</xdr:col>
      <xdr:colOff>1229664</xdr:colOff>
      <xdr:row>3</xdr:row>
      <xdr:rowOff>1163625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8675"/>
          <a:ext cx="1229664" cy="11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0</xdr:row>
      <xdr:rowOff>171450</xdr:rowOff>
    </xdr:from>
    <xdr:to>
      <xdr:col>4</xdr:col>
      <xdr:colOff>1543050</xdr:colOff>
      <xdr:row>0</xdr:row>
      <xdr:rowOff>615950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075" y="171450"/>
          <a:ext cx="2676525" cy="4445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</xdr:row>
      <xdr:rowOff>76200</xdr:rowOff>
    </xdr:from>
    <xdr:to>
      <xdr:col>0</xdr:col>
      <xdr:colOff>1097538</xdr:colOff>
      <xdr:row>3</xdr:row>
      <xdr:rowOff>1192200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152525"/>
          <a:ext cx="1078488" cy="111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2124075</xdr:colOff>
      <xdr:row>0</xdr:row>
      <xdr:rowOff>180975</xdr:rowOff>
    </xdr:from>
    <xdr:to>
      <xdr:col>2</xdr:col>
      <xdr:colOff>2809875</xdr:colOff>
      <xdr:row>0</xdr:row>
      <xdr:rowOff>625475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180975"/>
          <a:ext cx="2809875" cy="4445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333374</xdr:colOff>
      <xdr:row>0</xdr:row>
      <xdr:rowOff>171450</xdr:rowOff>
    </xdr:from>
    <xdr:to>
      <xdr:col>10</xdr:col>
      <xdr:colOff>736874</xdr:colOff>
      <xdr:row>0</xdr:row>
      <xdr:rowOff>627043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0FAEAC4-8CB2-423E-AE84-FFA013AE0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4" y="171450"/>
          <a:ext cx="2880000" cy="455593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</xdr:row>
      <xdr:rowOff>28579</xdr:rowOff>
    </xdr:from>
    <xdr:to>
      <xdr:col>1</xdr:col>
      <xdr:colOff>175125</xdr:colOff>
      <xdr:row>4</xdr:row>
      <xdr:rowOff>1184494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8D9679F-8ED5-46F9-8AFD-590CD69CE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095379"/>
          <a:ext cx="1080000" cy="1155915"/>
        </a:xfrm>
        <a:prstGeom prst="rect">
          <a:avLst/>
        </a:prstGeom>
      </xdr:spPr>
    </xdr:pic>
    <xdr:clientData/>
  </xdr:twoCellAnchor>
  <xdr:twoCellAnchor editAs="oneCell">
    <xdr:from>
      <xdr:col>8</xdr:col>
      <xdr:colOff>295275</xdr:colOff>
      <xdr:row>4</xdr:row>
      <xdr:rowOff>95251</xdr:rowOff>
    </xdr:from>
    <xdr:to>
      <xdr:col>10</xdr:col>
      <xdr:colOff>594225</xdr:colOff>
      <xdr:row>4</xdr:row>
      <xdr:rowOff>1177546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E13B6FE-8213-4E52-AD30-1BC897C61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8275" y="1162051"/>
          <a:ext cx="1080000" cy="108229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333374</xdr:colOff>
      <xdr:row>0</xdr:row>
      <xdr:rowOff>171450</xdr:rowOff>
    </xdr:from>
    <xdr:to>
      <xdr:col>10</xdr:col>
      <xdr:colOff>736874</xdr:colOff>
      <xdr:row>0</xdr:row>
      <xdr:rowOff>627043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E9FB700-1DAC-423C-939B-27245D01F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4" y="171450"/>
          <a:ext cx="2880000" cy="455593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</xdr:row>
      <xdr:rowOff>28579</xdr:rowOff>
    </xdr:from>
    <xdr:to>
      <xdr:col>1</xdr:col>
      <xdr:colOff>175125</xdr:colOff>
      <xdr:row>4</xdr:row>
      <xdr:rowOff>1184494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7042B85-BBEE-405D-8EFF-C4C4A15A2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095379"/>
          <a:ext cx="1080000" cy="1155915"/>
        </a:xfrm>
        <a:prstGeom prst="rect">
          <a:avLst/>
        </a:prstGeom>
      </xdr:spPr>
    </xdr:pic>
    <xdr:clientData/>
  </xdr:twoCellAnchor>
  <xdr:twoCellAnchor editAs="oneCell">
    <xdr:from>
      <xdr:col>8</xdr:col>
      <xdr:colOff>295275</xdr:colOff>
      <xdr:row>4</xdr:row>
      <xdr:rowOff>95251</xdr:rowOff>
    </xdr:from>
    <xdr:to>
      <xdr:col>10</xdr:col>
      <xdr:colOff>594225</xdr:colOff>
      <xdr:row>4</xdr:row>
      <xdr:rowOff>1177546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4669754-77BB-46AC-94FE-D9C73FB18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8275" y="1162051"/>
          <a:ext cx="1080000" cy="108229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7</xdr:col>
      <xdr:colOff>276224</xdr:colOff>
      <xdr:row>37</xdr:row>
      <xdr:rowOff>180975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041433E-ACA6-424C-8068-69A580FFD515}"/>
            </a:ext>
          </a:extLst>
        </xdr:cNvPr>
        <xdr:cNvSpPr txBox="1"/>
      </xdr:nvSpPr>
      <xdr:spPr>
        <a:xfrm>
          <a:off x="0" y="8934450"/>
          <a:ext cx="4314824" cy="561975"/>
        </a:xfrm>
        <a:prstGeom prst="rect">
          <a:avLst/>
        </a:prstGeom>
        <a:solidFill>
          <a:srgbClr val="EB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DN</a:t>
          </a:r>
          <a:r>
            <a:rPr lang="en-US" sz="1400" b="1" baseline="0">
              <a:solidFill>
                <a:srgbClr val="FF0000"/>
              </a:solidFill>
            </a:rPr>
            <a:t> </a:t>
          </a:r>
          <a:r>
            <a:rPr lang="ru-RU" sz="1400" b="1" baseline="0">
              <a:solidFill>
                <a:srgbClr val="FF0000"/>
              </a:solidFill>
            </a:rPr>
            <a:t>250 - 350- ограничение скидки 15%</a:t>
          </a:r>
        </a:p>
        <a:p>
          <a:r>
            <a:rPr lang="en-US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DN</a:t>
          </a:r>
          <a:r>
            <a:rPr lang="en-US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400 - 700- скидка не предоставляется</a:t>
          </a:r>
          <a:endParaRPr lang="ru-RU" sz="1400" b="1">
            <a:solidFill>
              <a:srgbClr val="FF0000"/>
            </a:solidFill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361949</xdr:colOff>
      <xdr:row>0</xdr:row>
      <xdr:rowOff>161925</xdr:rowOff>
    </xdr:from>
    <xdr:to>
      <xdr:col>10</xdr:col>
      <xdr:colOff>765449</xdr:colOff>
      <xdr:row>0</xdr:row>
      <xdr:rowOff>617518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64222F9-48E1-43D0-8F77-C8BE9BAEC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499" y="161925"/>
          <a:ext cx="2880000" cy="455593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5</xdr:row>
      <xdr:rowOff>19053</xdr:rowOff>
    </xdr:from>
    <xdr:to>
      <xdr:col>1</xdr:col>
      <xdr:colOff>194175</xdr:colOff>
      <xdr:row>5</xdr:row>
      <xdr:rowOff>1199055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F287C73-6BDD-4A2C-9CE1-313CA69EA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104903"/>
          <a:ext cx="1080000" cy="1180002"/>
        </a:xfrm>
        <a:prstGeom prst="rect">
          <a:avLst/>
        </a:prstGeom>
      </xdr:spPr>
    </xdr:pic>
    <xdr:clientData/>
  </xdr:twoCellAnchor>
  <xdr:twoCellAnchor editAs="oneCell">
    <xdr:from>
      <xdr:col>8</xdr:col>
      <xdr:colOff>400050</xdr:colOff>
      <xdr:row>5</xdr:row>
      <xdr:rowOff>104780</xdr:rowOff>
    </xdr:from>
    <xdr:to>
      <xdr:col>10</xdr:col>
      <xdr:colOff>699000</xdr:colOff>
      <xdr:row>5</xdr:row>
      <xdr:rowOff>1159611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AE7DBFC-B75F-40D5-B7DF-C10454D01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3050" y="1190630"/>
          <a:ext cx="1080000" cy="105483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7</xdr:col>
      <xdr:colOff>247650</xdr:colOff>
      <xdr:row>37</xdr:row>
      <xdr:rowOff>180975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E9D1573-356D-48CA-8EFD-A617982CF2E8}"/>
            </a:ext>
          </a:extLst>
        </xdr:cNvPr>
        <xdr:cNvSpPr txBox="1"/>
      </xdr:nvSpPr>
      <xdr:spPr>
        <a:xfrm>
          <a:off x="0" y="8801100"/>
          <a:ext cx="4286250" cy="561975"/>
        </a:xfrm>
        <a:prstGeom prst="rect">
          <a:avLst/>
        </a:prstGeom>
        <a:solidFill>
          <a:srgbClr val="EB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DN</a:t>
          </a:r>
          <a:r>
            <a:rPr lang="en-US" sz="1400" b="1" baseline="0">
              <a:solidFill>
                <a:srgbClr val="FF0000"/>
              </a:solidFill>
            </a:rPr>
            <a:t> </a:t>
          </a:r>
          <a:r>
            <a:rPr lang="ru-RU" sz="1400" b="1" baseline="0">
              <a:solidFill>
                <a:srgbClr val="FF0000"/>
              </a:solidFill>
            </a:rPr>
            <a:t>300</a:t>
          </a:r>
          <a:r>
            <a:rPr lang="en-US" sz="1400" b="1" baseline="0">
              <a:solidFill>
                <a:srgbClr val="FF0000"/>
              </a:solidFill>
            </a:rPr>
            <a:t>/2</a:t>
          </a:r>
          <a:r>
            <a:rPr lang="ru-RU" sz="1400" b="1" baseline="0">
              <a:solidFill>
                <a:srgbClr val="FF0000"/>
              </a:solidFill>
            </a:rPr>
            <a:t>5</a:t>
          </a:r>
          <a:r>
            <a:rPr lang="en-US" sz="1400" b="1" baseline="0">
              <a:solidFill>
                <a:srgbClr val="FF0000"/>
              </a:solidFill>
            </a:rPr>
            <a:t>0</a:t>
          </a:r>
          <a:r>
            <a:rPr lang="ru-RU" sz="1400" b="1" baseline="0">
              <a:solidFill>
                <a:srgbClr val="FF0000"/>
              </a:solidFill>
            </a:rPr>
            <a:t> - 400</a:t>
          </a:r>
          <a:r>
            <a:rPr lang="en-US" sz="1400" b="1" baseline="0">
              <a:solidFill>
                <a:srgbClr val="FF0000"/>
              </a:solidFill>
            </a:rPr>
            <a:t>/300 </a:t>
          </a:r>
          <a:r>
            <a:rPr lang="ru-RU" sz="1400" b="1" baseline="0">
              <a:solidFill>
                <a:srgbClr val="FF0000"/>
              </a:solidFill>
            </a:rPr>
            <a:t>- ограничение скидки 15%</a:t>
          </a:r>
        </a:p>
        <a:p>
          <a:r>
            <a:rPr lang="en-US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DN</a:t>
          </a:r>
          <a:r>
            <a:rPr lang="en-US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500</a:t>
          </a:r>
          <a:r>
            <a:rPr lang="en-US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lang="ru-RU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00</a:t>
          </a:r>
          <a:r>
            <a:rPr lang="ru-RU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- 700</a:t>
          </a:r>
          <a:r>
            <a:rPr lang="en-US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/600 </a:t>
          </a:r>
          <a:r>
            <a:rPr lang="ru-RU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- скидка не предоставляется</a:t>
          </a:r>
          <a:endParaRPr lang="ru-RU" sz="1400" b="1">
            <a:solidFill>
              <a:srgbClr val="FF0000"/>
            </a:solidFill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838199</xdr:colOff>
      <xdr:row>0</xdr:row>
      <xdr:rowOff>152400</xdr:rowOff>
    </xdr:from>
    <xdr:to>
      <xdr:col>6</xdr:col>
      <xdr:colOff>1222649</xdr:colOff>
      <xdr:row>0</xdr:row>
      <xdr:rowOff>607993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4B8651B-875E-4C11-81C6-7093619C5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49" y="152400"/>
          <a:ext cx="2880000" cy="455593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4</xdr:row>
      <xdr:rowOff>32480</xdr:rowOff>
    </xdr:from>
    <xdr:to>
      <xdr:col>0</xdr:col>
      <xdr:colOff>1371600</xdr:colOff>
      <xdr:row>6</xdr:row>
      <xdr:rowOff>133734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8F06F06-AC14-4B61-AED9-73280A784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146905"/>
          <a:ext cx="1304925" cy="139665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857249</xdr:colOff>
      <xdr:row>0</xdr:row>
      <xdr:rowOff>152400</xdr:rowOff>
    </xdr:from>
    <xdr:to>
      <xdr:col>6</xdr:col>
      <xdr:colOff>1241699</xdr:colOff>
      <xdr:row>0</xdr:row>
      <xdr:rowOff>607993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CB40E2B-799E-4635-895B-2BE485ECD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499" y="152400"/>
          <a:ext cx="2880000" cy="45559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</xdr:row>
      <xdr:rowOff>80641</xdr:rowOff>
    </xdr:from>
    <xdr:to>
      <xdr:col>0</xdr:col>
      <xdr:colOff>1228725</xdr:colOff>
      <xdr:row>6</xdr:row>
      <xdr:rowOff>143259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D727B52-F796-40F6-90BE-26E871068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233166"/>
          <a:ext cx="1190625" cy="130086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381000</xdr:colOff>
      <xdr:row>3</xdr:row>
      <xdr:rowOff>76200</xdr:rowOff>
    </xdr:from>
    <xdr:to>
      <xdr:col>10</xdr:col>
      <xdr:colOff>715417</xdr:colOff>
      <xdr:row>3</xdr:row>
      <xdr:rowOff>1192200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57250"/>
          <a:ext cx="1115467" cy="1116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</xdr:row>
      <xdr:rowOff>133350</xdr:rowOff>
    </xdr:from>
    <xdr:to>
      <xdr:col>1</xdr:col>
      <xdr:colOff>206894</xdr:colOff>
      <xdr:row>5</xdr:row>
      <xdr:rowOff>30150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914400"/>
          <a:ext cx="1064144" cy="1116000"/>
        </a:xfrm>
        <a:prstGeom prst="rect">
          <a:avLst/>
        </a:prstGeom>
      </xdr:spPr>
    </xdr:pic>
    <xdr:clientData/>
  </xdr:twoCellAnchor>
  <xdr:twoCellAnchor editAs="oneCell">
    <xdr:from>
      <xdr:col>6</xdr:col>
      <xdr:colOff>504825</xdr:colOff>
      <xdr:row>0</xdr:row>
      <xdr:rowOff>171450</xdr:rowOff>
    </xdr:from>
    <xdr:to>
      <xdr:col>10</xdr:col>
      <xdr:colOff>704850</xdr:colOff>
      <xdr:row>0</xdr:row>
      <xdr:rowOff>615950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171450"/>
          <a:ext cx="2676525" cy="4445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466725</xdr:colOff>
      <xdr:row>3</xdr:row>
      <xdr:rowOff>85725</xdr:rowOff>
    </xdr:from>
    <xdr:to>
      <xdr:col>10</xdr:col>
      <xdr:colOff>738639</xdr:colOff>
      <xdr:row>4</xdr:row>
      <xdr:rowOff>1575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9725" y="866775"/>
          <a:ext cx="1052964" cy="11160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161926</xdr:colOff>
      <xdr:row>3</xdr:row>
      <xdr:rowOff>76200</xdr:rowOff>
    </xdr:from>
    <xdr:to>
      <xdr:col>1</xdr:col>
      <xdr:colOff>272165</xdr:colOff>
      <xdr:row>3</xdr:row>
      <xdr:rowOff>1192200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857250"/>
          <a:ext cx="1024639" cy="1116000"/>
        </a:xfrm>
        <a:prstGeom prst="rect">
          <a:avLst/>
        </a:prstGeom>
      </xdr:spPr>
    </xdr:pic>
    <xdr:clientData/>
  </xdr:twoCellAnchor>
  <xdr:twoCellAnchor editAs="oneCell">
    <xdr:from>
      <xdr:col>6</xdr:col>
      <xdr:colOff>581025</xdr:colOff>
      <xdr:row>0</xdr:row>
      <xdr:rowOff>171450</xdr:rowOff>
    </xdr:from>
    <xdr:to>
      <xdr:col>11</xdr:col>
      <xdr:colOff>0</xdr:colOff>
      <xdr:row>0</xdr:row>
      <xdr:rowOff>615950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575" y="171450"/>
          <a:ext cx="2676525" cy="4445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428626</xdr:colOff>
      <xdr:row>3</xdr:row>
      <xdr:rowOff>1</xdr:rowOff>
    </xdr:from>
    <xdr:to>
      <xdr:col>10</xdr:col>
      <xdr:colOff>700897</xdr:colOff>
      <xdr:row>3</xdr:row>
      <xdr:rowOff>1116001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6" y="1114426"/>
          <a:ext cx="1053321" cy="11160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3</xdr:row>
      <xdr:rowOff>57150</xdr:rowOff>
    </xdr:from>
    <xdr:to>
      <xdr:col>1</xdr:col>
      <xdr:colOff>195262</xdr:colOff>
      <xdr:row>3</xdr:row>
      <xdr:rowOff>1173150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838200"/>
          <a:ext cx="1004887" cy="1116000"/>
        </a:xfrm>
        <a:prstGeom prst="rect">
          <a:avLst/>
        </a:prstGeom>
      </xdr:spPr>
    </xdr:pic>
    <xdr:clientData/>
  </xdr:twoCellAnchor>
  <xdr:twoCellAnchor editAs="oneCell">
    <xdr:from>
      <xdr:col>6</xdr:col>
      <xdr:colOff>504825</xdr:colOff>
      <xdr:row>0</xdr:row>
      <xdr:rowOff>171450</xdr:rowOff>
    </xdr:from>
    <xdr:to>
      <xdr:col>10</xdr:col>
      <xdr:colOff>704850</xdr:colOff>
      <xdr:row>0</xdr:row>
      <xdr:rowOff>615950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171450"/>
          <a:ext cx="2676525" cy="4445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133350</xdr:colOff>
      <xdr:row>0</xdr:row>
      <xdr:rowOff>187325</xdr:rowOff>
    </xdr:from>
    <xdr:to>
      <xdr:col>13</xdr:col>
      <xdr:colOff>0</xdr:colOff>
      <xdr:row>0</xdr:row>
      <xdr:rowOff>631825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1D71E42-B200-4280-85F7-5E9A735D8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4325" y="187325"/>
          <a:ext cx="2809875" cy="4445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3</xdr:row>
      <xdr:rowOff>103631</xdr:rowOff>
    </xdr:from>
    <xdr:to>
      <xdr:col>2</xdr:col>
      <xdr:colOff>190500</xdr:colOff>
      <xdr:row>5</xdr:row>
      <xdr:rowOff>73161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354C58E-E47E-4913-A854-02F6A0A77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179956"/>
          <a:ext cx="1000125" cy="118873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76200</xdr:colOff>
      <xdr:row>0</xdr:row>
      <xdr:rowOff>171450</xdr:rowOff>
    </xdr:from>
    <xdr:to>
      <xdr:col>12</xdr:col>
      <xdr:colOff>923925</xdr:colOff>
      <xdr:row>0</xdr:row>
      <xdr:rowOff>615950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4A81468-E925-4861-94A7-FF8103A9B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175" y="171450"/>
          <a:ext cx="2809875" cy="4445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3</xdr:row>
      <xdr:rowOff>86858</xdr:rowOff>
    </xdr:from>
    <xdr:to>
      <xdr:col>2</xdr:col>
      <xdr:colOff>390525</xdr:colOff>
      <xdr:row>5</xdr:row>
      <xdr:rowOff>128787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56B022D-EF42-4FBE-BE27-B2AC33916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144133"/>
          <a:ext cx="1247775" cy="1261129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152400</xdr:rowOff>
    </xdr:from>
    <xdr:to>
      <xdr:col>6</xdr:col>
      <xdr:colOff>1428750</xdr:colOff>
      <xdr:row>0</xdr:row>
      <xdr:rowOff>596900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9032A05-891A-4F37-BC06-C5BEB6B05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152400"/>
          <a:ext cx="2809875" cy="4445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3</xdr:row>
      <xdr:rowOff>88562</xdr:rowOff>
    </xdr:from>
    <xdr:to>
      <xdr:col>0</xdr:col>
      <xdr:colOff>1228725</xdr:colOff>
      <xdr:row>5</xdr:row>
      <xdr:rowOff>175910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4890376-A2C6-4959-A448-22795EFB6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1136312"/>
          <a:ext cx="1162049" cy="1306548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485775</xdr:colOff>
      <xdr:row>0</xdr:row>
      <xdr:rowOff>161927</xdr:rowOff>
    </xdr:from>
    <xdr:to>
      <xdr:col>10</xdr:col>
      <xdr:colOff>908325</xdr:colOff>
      <xdr:row>0</xdr:row>
      <xdr:rowOff>589327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7FD5E8B-B07A-4F1F-89B6-984D07D16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8650" y="161927"/>
          <a:ext cx="2880000" cy="427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78892</xdr:rowOff>
    </xdr:from>
    <xdr:to>
      <xdr:col>1</xdr:col>
      <xdr:colOff>438150</xdr:colOff>
      <xdr:row>6</xdr:row>
      <xdr:rowOff>28959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01D647B-4ED5-45EA-9FF8-2E34FD100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45692"/>
          <a:ext cx="1143000" cy="1188317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4</xdr:row>
      <xdr:rowOff>26310</xdr:rowOff>
    </xdr:from>
    <xdr:to>
      <xdr:col>10</xdr:col>
      <xdr:colOff>752475</xdr:colOff>
      <xdr:row>6</xdr:row>
      <xdr:rowOff>38484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2E553D0-8AA2-44E7-8ACA-4A3BE1C6D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5025" y="1093110"/>
          <a:ext cx="1247775" cy="1250424"/>
        </a:xfrm>
        <a:prstGeom prst="rect">
          <a:avLst/>
        </a:prstGeom>
      </xdr:spPr>
    </xdr:pic>
    <xdr:clientData/>
  </xdr:twoCellAnchor>
  <xdr:twoCellAnchor>
    <xdr:from>
      <xdr:col>0</xdr:col>
      <xdr:colOff>28575</xdr:colOff>
      <xdr:row>34</xdr:row>
      <xdr:rowOff>0</xdr:rowOff>
    </xdr:from>
    <xdr:to>
      <xdr:col>7</xdr:col>
      <xdr:colOff>295274</xdr:colOff>
      <xdr:row>36</xdr:row>
      <xdr:rowOff>180975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DFBD7F6-6CE6-4DAF-BC61-914C457694A7}"/>
            </a:ext>
          </a:extLst>
        </xdr:cNvPr>
        <xdr:cNvSpPr txBox="1"/>
      </xdr:nvSpPr>
      <xdr:spPr>
        <a:xfrm>
          <a:off x="28575" y="8991600"/>
          <a:ext cx="5095874" cy="561975"/>
        </a:xfrm>
        <a:prstGeom prst="rect">
          <a:avLst/>
        </a:prstGeom>
        <a:solidFill>
          <a:srgbClr val="EB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DN</a:t>
          </a:r>
          <a:r>
            <a:rPr lang="en-US" sz="1400" b="1" baseline="0">
              <a:solidFill>
                <a:srgbClr val="FF0000"/>
              </a:solidFill>
            </a:rPr>
            <a:t> </a:t>
          </a:r>
          <a:r>
            <a:rPr lang="ru-RU" sz="1400" b="1" baseline="0">
              <a:solidFill>
                <a:srgbClr val="FF0000"/>
              </a:solidFill>
            </a:rPr>
            <a:t>250 - 350- ограничение скидки 15%</a:t>
          </a:r>
        </a:p>
        <a:p>
          <a:r>
            <a:rPr lang="en-US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DN</a:t>
          </a:r>
          <a:r>
            <a:rPr lang="en-US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400 - 700- скидка не предоставляется</a:t>
          </a:r>
          <a:endParaRPr lang="ru-RU" sz="1400" b="1">
            <a:solidFill>
              <a:srgbClr val="FF0000"/>
            </a:solidFill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419099</xdr:colOff>
      <xdr:row>0</xdr:row>
      <xdr:rowOff>114297</xdr:rowOff>
    </xdr:from>
    <xdr:to>
      <xdr:col>10</xdr:col>
      <xdr:colOff>832124</xdr:colOff>
      <xdr:row>0</xdr:row>
      <xdr:rowOff>592591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424E93-32EB-4233-B776-F8B0EF4FB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699" y="114297"/>
          <a:ext cx="2880000" cy="478294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4</xdr:row>
      <xdr:rowOff>73423</xdr:rowOff>
    </xdr:from>
    <xdr:to>
      <xdr:col>1</xdr:col>
      <xdr:colOff>295276</xdr:colOff>
      <xdr:row>5</xdr:row>
      <xdr:rowOff>9909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E9F456A-EF6E-406B-BCA9-C64197E65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1140223"/>
          <a:ext cx="1066800" cy="1136636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171451</xdr:colOff>
      <xdr:row>4</xdr:row>
      <xdr:rowOff>93700</xdr:rowOff>
    </xdr:from>
    <xdr:to>
      <xdr:col>10</xdr:col>
      <xdr:colOff>571501</xdr:colOff>
      <xdr:row>5</xdr:row>
      <xdr:rowOff>22101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F36B4E4-7C1B-499D-9CA4-C85A58384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3976" y="1160500"/>
          <a:ext cx="1181100" cy="112855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7</xdr:col>
      <xdr:colOff>190499</xdr:colOff>
      <xdr:row>35</xdr:row>
      <xdr:rowOff>180975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4096047-4202-4DD4-84C4-C1F3BA729685}"/>
            </a:ext>
          </a:extLst>
        </xdr:cNvPr>
        <xdr:cNvSpPr txBox="1"/>
      </xdr:nvSpPr>
      <xdr:spPr>
        <a:xfrm>
          <a:off x="0" y="8743950"/>
          <a:ext cx="4314824" cy="561975"/>
        </a:xfrm>
        <a:prstGeom prst="rect">
          <a:avLst/>
        </a:prstGeom>
        <a:solidFill>
          <a:srgbClr val="EB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DN</a:t>
          </a:r>
          <a:r>
            <a:rPr lang="en-US" sz="1400" b="1" baseline="0">
              <a:solidFill>
                <a:srgbClr val="FF0000"/>
              </a:solidFill>
            </a:rPr>
            <a:t> </a:t>
          </a:r>
          <a:r>
            <a:rPr lang="ru-RU" sz="1400" b="1" baseline="0">
              <a:solidFill>
                <a:srgbClr val="FF0000"/>
              </a:solidFill>
            </a:rPr>
            <a:t>300</a:t>
          </a:r>
          <a:r>
            <a:rPr lang="en-US" sz="1400" b="1" baseline="0">
              <a:solidFill>
                <a:srgbClr val="FF0000"/>
              </a:solidFill>
            </a:rPr>
            <a:t>/2</a:t>
          </a:r>
          <a:r>
            <a:rPr lang="ru-RU" sz="1400" b="1" baseline="0">
              <a:solidFill>
                <a:srgbClr val="FF0000"/>
              </a:solidFill>
            </a:rPr>
            <a:t>5</a:t>
          </a:r>
          <a:r>
            <a:rPr lang="en-US" sz="1400" b="1" baseline="0">
              <a:solidFill>
                <a:srgbClr val="FF0000"/>
              </a:solidFill>
            </a:rPr>
            <a:t>0</a:t>
          </a:r>
          <a:r>
            <a:rPr lang="ru-RU" sz="1400" b="1" baseline="0">
              <a:solidFill>
                <a:srgbClr val="FF0000"/>
              </a:solidFill>
            </a:rPr>
            <a:t> - 400</a:t>
          </a:r>
          <a:r>
            <a:rPr lang="en-US" sz="1400" b="1" baseline="0">
              <a:solidFill>
                <a:srgbClr val="FF0000"/>
              </a:solidFill>
            </a:rPr>
            <a:t>/300 </a:t>
          </a:r>
          <a:r>
            <a:rPr lang="ru-RU" sz="1400" b="1" baseline="0">
              <a:solidFill>
                <a:srgbClr val="FF0000"/>
              </a:solidFill>
            </a:rPr>
            <a:t>- ограничение скидки 15%</a:t>
          </a:r>
        </a:p>
        <a:p>
          <a:r>
            <a:rPr lang="en-US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DN</a:t>
          </a:r>
          <a:r>
            <a:rPr lang="en-US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500</a:t>
          </a:r>
          <a:r>
            <a:rPr lang="en-US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lang="ru-RU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00</a:t>
          </a:r>
          <a:r>
            <a:rPr lang="ru-RU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- 700</a:t>
          </a:r>
          <a:r>
            <a:rPr lang="en-US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/600 </a:t>
          </a:r>
          <a:r>
            <a:rPr lang="ru-RU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- скидка не предоставляется</a:t>
          </a:r>
          <a:endParaRPr lang="ru-RU" sz="1400" b="1">
            <a:solidFill>
              <a:srgbClr val="FF0000"/>
            </a:solidFill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1323975</xdr:colOff>
      <xdr:row>0</xdr:row>
      <xdr:rowOff>123822</xdr:rowOff>
    </xdr:from>
    <xdr:to>
      <xdr:col>4</xdr:col>
      <xdr:colOff>1432199</xdr:colOff>
      <xdr:row>0</xdr:row>
      <xdr:rowOff>602116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E531FAF-D015-4463-A048-4226B10C3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123822"/>
          <a:ext cx="3003824" cy="47829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</xdr:row>
      <xdr:rowOff>19050</xdr:rowOff>
    </xdr:from>
    <xdr:to>
      <xdr:col>0</xdr:col>
      <xdr:colOff>1457709</xdr:colOff>
      <xdr:row>6</xdr:row>
      <xdr:rowOff>36579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58F9A6E-B0AF-4A3B-885F-44098278B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123950"/>
          <a:ext cx="1438659" cy="1255779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212589</xdr:colOff>
      <xdr:row>0</xdr:row>
      <xdr:rowOff>129297</xdr:rowOff>
    </xdr:from>
    <xdr:ext cx="3468342" cy="576000"/>
    <xdr:pic>
      <xdr:nvPicPr>
        <xdr:cNvPr id="2" name="Рисунок 1">
          <a:extLst>
            <a:ext uri="{FF2B5EF4-FFF2-40B4-BE49-F238E27FC236}">
              <a16:creationId xmlns:a16="http://schemas.microsoft.com/office/drawing/2014/main" id="{7EFE57CD-4A7B-4E70-8E85-25B0343B6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4489" y="129297"/>
          <a:ext cx="3468342" cy="576000"/>
        </a:xfrm>
        <a:prstGeom prst="rect">
          <a:avLst/>
        </a:prstGeom>
      </xdr:spPr>
    </xdr:pic>
    <xdr:clientData/>
  </xdr:oneCellAnchor>
  <xdr:twoCellAnchor>
    <xdr:from>
      <xdr:col>0</xdr:col>
      <xdr:colOff>131722</xdr:colOff>
      <xdr:row>3</xdr:row>
      <xdr:rowOff>70825</xdr:rowOff>
    </xdr:from>
    <xdr:to>
      <xdr:col>1</xdr:col>
      <xdr:colOff>651275</xdr:colOff>
      <xdr:row>3</xdr:row>
      <xdr:rowOff>1637018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71B0F98-AD9B-4CD0-863A-512BAD99E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22" y="1144921"/>
          <a:ext cx="1431521" cy="156619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3</xdr:row>
      <xdr:rowOff>47625</xdr:rowOff>
    </xdr:from>
    <xdr:to>
      <xdr:col>1</xdr:col>
      <xdr:colOff>609600</xdr:colOff>
      <xdr:row>3</xdr:row>
      <xdr:rowOff>1483784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3486152-A4D4-41DE-ADF9-FD9536372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219200"/>
          <a:ext cx="1314450" cy="1436159"/>
        </a:xfrm>
        <a:prstGeom prst="rect">
          <a:avLst/>
        </a:prstGeom>
      </xdr:spPr>
    </xdr:pic>
    <xdr:clientData/>
  </xdr:twoCellAnchor>
  <xdr:oneCellAnchor>
    <xdr:from>
      <xdr:col>4</xdr:col>
      <xdr:colOff>247650</xdr:colOff>
      <xdr:row>0</xdr:row>
      <xdr:rowOff>152400</xdr:rowOff>
    </xdr:from>
    <xdr:ext cx="3468342" cy="576000"/>
    <xdr:pic>
      <xdr:nvPicPr>
        <xdr:cNvPr id="4" name="Рисунок 3">
          <a:extLst>
            <a:ext uri="{FF2B5EF4-FFF2-40B4-BE49-F238E27FC236}">
              <a16:creationId xmlns:a16="http://schemas.microsoft.com/office/drawing/2014/main" id="{50185DA5-64B3-46B4-9C41-1234F8440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9550" y="152400"/>
          <a:ext cx="3468342" cy="576000"/>
        </a:xfrm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0</xdr:row>
      <xdr:rowOff>171450</xdr:rowOff>
    </xdr:from>
    <xdr:to>
      <xdr:col>11</xdr:col>
      <xdr:colOff>885825</xdr:colOff>
      <xdr:row>0</xdr:row>
      <xdr:rowOff>615950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CB6A787-6228-418D-B89F-85368674C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171450"/>
          <a:ext cx="2676525" cy="44450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0</xdr:row>
      <xdr:rowOff>731159</xdr:rowOff>
    </xdr:from>
    <xdr:to>
      <xdr:col>0</xdr:col>
      <xdr:colOff>733425</xdr:colOff>
      <xdr:row>2</xdr:row>
      <xdr:rowOff>1336527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1CBBA82-E040-4450-835D-148B5C802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731159"/>
          <a:ext cx="485775" cy="1691218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8</xdr:col>
      <xdr:colOff>180975</xdr:colOff>
      <xdr:row>0</xdr:row>
      <xdr:rowOff>615950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171450"/>
          <a:ext cx="2676525" cy="4445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66674</xdr:colOff>
      <xdr:row>3</xdr:row>
      <xdr:rowOff>28574</xdr:rowOff>
    </xdr:from>
    <xdr:to>
      <xdr:col>1</xdr:col>
      <xdr:colOff>304274</xdr:colOff>
      <xdr:row>3</xdr:row>
      <xdr:rowOff>1180574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4" y="809624"/>
          <a:ext cx="1152000" cy="1152000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276225</xdr:colOff>
      <xdr:row>3</xdr:row>
      <xdr:rowOff>38100</xdr:rowOff>
    </xdr:from>
    <xdr:to>
      <xdr:col>7</xdr:col>
      <xdr:colOff>664125</xdr:colOff>
      <xdr:row>5</xdr:row>
      <xdr:rowOff>6900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9225" y="819150"/>
          <a:ext cx="1188000" cy="11880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714374</xdr:colOff>
      <xdr:row>0</xdr:row>
      <xdr:rowOff>133347</xdr:rowOff>
    </xdr:from>
    <xdr:to>
      <xdr:col>10</xdr:col>
      <xdr:colOff>889274</xdr:colOff>
      <xdr:row>0</xdr:row>
      <xdr:rowOff>611641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9FEDE2F-2F2B-4E52-BE83-633CFB6D3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4" y="133347"/>
          <a:ext cx="2880000" cy="478294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695324</xdr:colOff>
      <xdr:row>0</xdr:row>
      <xdr:rowOff>152397</xdr:rowOff>
    </xdr:from>
    <xdr:to>
      <xdr:col>8</xdr:col>
      <xdr:colOff>3449</xdr:colOff>
      <xdr:row>0</xdr:row>
      <xdr:rowOff>630691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4F2A6D9-1663-4782-94AF-9D8A9526D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49" y="152397"/>
          <a:ext cx="2880000" cy="47829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4</xdr:row>
      <xdr:rowOff>28575</xdr:rowOff>
    </xdr:from>
    <xdr:to>
      <xdr:col>0</xdr:col>
      <xdr:colOff>1257300</xdr:colOff>
      <xdr:row>6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57BC16C-A1B7-47C9-8C11-92481C235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133475"/>
          <a:ext cx="1228725" cy="1228725"/>
        </a:xfrm>
        <a:prstGeom prst="rect">
          <a:avLst/>
        </a:prstGeom>
      </xdr:spPr>
    </xdr:pic>
    <xdr:clientData/>
  </xdr:twoCellAnchor>
  <xdr:twoCellAnchor editAs="oneCell">
    <xdr:from>
      <xdr:col>0</xdr:col>
      <xdr:colOff>1152525</xdr:colOff>
      <xdr:row>4</xdr:row>
      <xdr:rowOff>123826</xdr:rowOff>
    </xdr:from>
    <xdr:to>
      <xdr:col>1</xdr:col>
      <xdr:colOff>581024</xdr:colOff>
      <xdr:row>6</xdr:row>
      <xdr:rowOff>28575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4F09CA8-8C9B-49A9-9499-B2C59EDD0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228726"/>
          <a:ext cx="1142999" cy="1142999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561975</xdr:colOff>
      <xdr:row>4</xdr:row>
      <xdr:rowOff>171451</xdr:rowOff>
    </xdr:from>
    <xdr:to>
      <xdr:col>3</xdr:col>
      <xdr:colOff>428625</xdr:colOff>
      <xdr:row>5</xdr:row>
      <xdr:rowOff>28575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F8A0F3A-DF98-4855-8521-BF5AAF372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276351"/>
          <a:ext cx="1057275" cy="1057274"/>
        </a:xfrm>
        <a:prstGeom prst="rect">
          <a:avLst/>
        </a:prstGeom>
      </xdr:spPr>
    </xdr:pic>
    <xdr:clientData/>
  </xdr:twoCellAnchor>
  <xdr:twoCellAnchor>
    <xdr:from>
      <xdr:col>0</xdr:col>
      <xdr:colOff>295275</xdr:colOff>
      <xdr:row>6</xdr:row>
      <xdr:rowOff>9524</xdr:rowOff>
    </xdr:from>
    <xdr:to>
      <xdr:col>0</xdr:col>
      <xdr:colOff>895350</xdr:colOff>
      <xdr:row>8</xdr:row>
      <xdr:rowOff>38099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FC22158-2D6A-4A07-9AA5-30975524110C}"/>
            </a:ext>
          </a:extLst>
        </xdr:cNvPr>
        <xdr:cNvSpPr txBox="1"/>
      </xdr:nvSpPr>
      <xdr:spPr>
        <a:xfrm>
          <a:off x="295275" y="2352674"/>
          <a:ext cx="600075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200" b="1"/>
            <a:t>Тип 1</a:t>
          </a:r>
        </a:p>
      </xdr:txBody>
    </xdr:sp>
    <xdr:clientData/>
  </xdr:twoCellAnchor>
  <xdr:twoCellAnchor>
    <xdr:from>
      <xdr:col>0</xdr:col>
      <xdr:colOff>1371600</xdr:colOff>
      <xdr:row>5</xdr:row>
      <xdr:rowOff>38099</xdr:rowOff>
    </xdr:from>
    <xdr:to>
      <xdr:col>1</xdr:col>
      <xdr:colOff>257175</xdr:colOff>
      <xdr:row>8</xdr:row>
      <xdr:rowOff>28574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814CAD9-74F9-4E48-8F13-90466547951B}"/>
            </a:ext>
          </a:extLst>
        </xdr:cNvPr>
        <xdr:cNvSpPr txBox="1"/>
      </xdr:nvSpPr>
      <xdr:spPr>
        <a:xfrm>
          <a:off x="1371600" y="2343149"/>
          <a:ext cx="600075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200" b="1"/>
            <a:t>Тип 2</a:t>
          </a:r>
        </a:p>
      </xdr:txBody>
    </xdr:sp>
    <xdr:clientData/>
  </xdr:twoCellAnchor>
  <xdr:twoCellAnchor>
    <xdr:from>
      <xdr:col>1</xdr:col>
      <xdr:colOff>609600</xdr:colOff>
      <xdr:row>5</xdr:row>
      <xdr:rowOff>19050</xdr:rowOff>
    </xdr:from>
    <xdr:to>
      <xdr:col>3</xdr:col>
      <xdr:colOff>19050</xdr:colOff>
      <xdr:row>8</xdr:row>
      <xdr:rowOff>9525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66756002-168B-450B-8FC0-05BAD3AD4DB8}"/>
            </a:ext>
          </a:extLst>
        </xdr:cNvPr>
        <xdr:cNvSpPr txBox="1"/>
      </xdr:nvSpPr>
      <xdr:spPr>
        <a:xfrm>
          <a:off x="2324100" y="2324100"/>
          <a:ext cx="600075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200" b="1"/>
            <a:t>Тип 3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1171169"/>
    <xdr:ext cx="972888" cy="1116000"/>
    <xdr:pic>
      <xdr:nvPicPr>
        <xdr:cNvPr id="2" name="Рисунок 1">
          <a:extLst>
            <a:ext uri="{FF2B5EF4-FFF2-40B4-BE49-F238E27FC236}">
              <a16:creationId xmlns:a16="http://schemas.microsoft.com/office/drawing/2014/main" id="{CBC0B7F0-48AC-4AAA-A532-0FFFBB929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1169"/>
          <a:ext cx="972888" cy="1116000"/>
        </a:xfrm>
        <a:prstGeom prst="rect">
          <a:avLst/>
        </a:prstGeom>
      </xdr:spPr>
    </xdr:pic>
    <xdr:clientData/>
  </xdr:absoluteAnchor>
  <xdr:oneCellAnchor>
    <xdr:from>
      <xdr:col>4</xdr:col>
      <xdr:colOff>526914</xdr:colOff>
      <xdr:row>0</xdr:row>
      <xdr:rowOff>91197</xdr:rowOff>
    </xdr:from>
    <xdr:ext cx="3468342" cy="576000"/>
    <xdr:pic>
      <xdr:nvPicPr>
        <xdr:cNvPr id="3" name="Рисунок 2">
          <a:extLst>
            <a:ext uri="{FF2B5EF4-FFF2-40B4-BE49-F238E27FC236}">
              <a16:creationId xmlns:a16="http://schemas.microsoft.com/office/drawing/2014/main" id="{67E2DEBB-8803-489F-B144-3D9A32EB4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5314" y="91197"/>
          <a:ext cx="3468342" cy="576000"/>
        </a:xfrm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581025</xdr:colOff>
      <xdr:row>0</xdr:row>
      <xdr:rowOff>123825</xdr:rowOff>
    </xdr:from>
    <xdr:to>
      <xdr:col>10</xdr:col>
      <xdr:colOff>781050</xdr:colOff>
      <xdr:row>0</xdr:row>
      <xdr:rowOff>568325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123825"/>
          <a:ext cx="2809875" cy="4445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</xdr:row>
      <xdr:rowOff>19050</xdr:rowOff>
    </xdr:from>
    <xdr:to>
      <xdr:col>1</xdr:col>
      <xdr:colOff>164238</xdr:colOff>
      <xdr:row>3</xdr:row>
      <xdr:rowOff>1135050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800100"/>
          <a:ext cx="1069113" cy="1116000"/>
        </a:xfrm>
        <a:prstGeom prst="rect">
          <a:avLst/>
        </a:prstGeom>
      </xdr:spPr>
    </xdr:pic>
    <xdr:clientData/>
  </xdr:twoCellAnchor>
  <xdr:twoCellAnchor editAs="oneCell">
    <xdr:from>
      <xdr:col>8</xdr:col>
      <xdr:colOff>590550</xdr:colOff>
      <xdr:row>3</xdr:row>
      <xdr:rowOff>57150</xdr:rowOff>
    </xdr:from>
    <xdr:to>
      <xdr:col>10</xdr:col>
      <xdr:colOff>808311</xdr:colOff>
      <xdr:row>3</xdr:row>
      <xdr:rowOff>1173150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0" y="838200"/>
          <a:ext cx="1065486" cy="11160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581025</xdr:colOff>
      <xdr:row>0</xdr:row>
      <xdr:rowOff>123825</xdr:rowOff>
    </xdr:from>
    <xdr:to>
      <xdr:col>10</xdr:col>
      <xdr:colOff>781050</xdr:colOff>
      <xdr:row>0</xdr:row>
      <xdr:rowOff>568325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8600" y="123825"/>
          <a:ext cx="2809875" cy="4445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3</xdr:row>
      <xdr:rowOff>28575</xdr:rowOff>
    </xdr:from>
    <xdr:to>
      <xdr:col>1</xdr:col>
      <xdr:colOff>98875</xdr:colOff>
      <xdr:row>3</xdr:row>
      <xdr:rowOff>1144575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809625"/>
          <a:ext cx="984700" cy="1116000"/>
        </a:xfrm>
        <a:prstGeom prst="rect">
          <a:avLst/>
        </a:prstGeom>
      </xdr:spPr>
    </xdr:pic>
    <xdr:clientData/>
  </xdr:twoCellAnchor>
  <xdr:twoCellAnchor editAs="oneCell">
    <xdr:from>
      <xdr:col>8</xdr:col>
      <xdr:colOff>590550</xdr:colOff>
      <xdr:row>3</xdr:row>
      <xdr:rowOff>19050</xdr:rowOff>
    </xdr:from>
    <xdr:to>
      <xdr:col>10</xdr:col>
      <xdr:colOff>844000</xdr:colOff>
      <xdr:row>3</xdr:row>
      <xdr:rowOff>1135050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0" y="800100"/>
          <a:ext cx="1101175" cy="11160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123825</xdr:rowOff>
    </xdr:from>
    <xdr:to>
      <xdr:col>1</xdr:col>
      <xdr:colOff>60920</xdr:colOff>
      <xdr:row>3</xdr:row>
      <xdr:rowOff>1239825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4875"/>
          <a:ext cx="975320" cy="1116000"/>
        </a:xfrm>
        <a:prstGeom prst="rect">
          <a:avLst/>
        </a:prstGeom>
      </xdr:spPr>
    </xdr:pic>
    <xdr:clientData/>
  </xdr:twoCellAnchor>
  <xdr:twoCellAnchor editAs="oneCell">
    <xdr:from>
      <xdr:col>5</xdr:col>
      <xdr:colOff>552450</xdr:colOff>
      <xdr:row>0</xdr:row>
      <xdr:rowOff>171450</xdr:rowOff>
    </xdr:from>
    <xdr:to>
      <xdr:col>9</xdr:col>
      <xdr:colOff>752475</xdr:colOff>
      <xdr:row>0</xdr:row>
      <xdr:rowOff>615950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171450"/>
          <a:ext cx="2676525" cy="4445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76200</xdr:rowOff>
    </xdr:from>
    <xdr:to>
      <xdr:col>0</xdr:col>
      <xdr:colOff>598296</xdr:colOff>
      <xdr:row>2</xdr:row>
      <xdr:rowOff>1192200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162050"/>
          <a:ext cx="569721" cy="111600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0</xdr:row>
      <xdr:rowOff>171450</xdr:rowOff>
    </xdr:from>
    <xdr:to>
      <xdr:col>11</xdr:col>
      <xdr:colOff>885825</xdr:colOff>
      <xdr:row>0</xdr:row>
      <xdr:rowOff>615950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171450"/>
          <a:ext cx="2676525" cy="44450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57155</xdr:colOff>
      <xdr:row>3</xdr:row>
      <xdr:rowOff>133350</xdr:rowOff>
    </xdr:from>
    <xdr:to>
      <xdr:col>0</xdr:col>
      <xdr:colOff>647977</xdr:colOff>
      <xdr:row>3</xdr:row>
      <xdr:rowOff>1249350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5" y="914400"/>
          <a:ext cx="590822" cy="11160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0</xdr:row>
      <xdr:rowOff>161925</xdr:rowOff>
    </xdr:from>
    <xdr:to>
      <xdr:col>12</xdr:col>
      <xdr:colOff>0</xdr:colOff>
      <xdr:row>0</xdr:row>
      <xdr:rowOff>606425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161925"/>
          <a:ext cx="2676525" cy="4445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</xdr:colOff>
      <xdr:row>3</xdr:row>
      <xdr:rowOff>142875</xdr:rowOff>
    </xdr:from>
    <xdr:to>
      <xdr:col>0</xdr:col>
      <xdr:colOff>1032712</xdr:colOff>
      <xdr:row>3</xdr:row>
      <xdr:rowOff>1258875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" y="923925"/>
          <a:ext cx="1032702" cy="111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0</xdr:row>
      <xdr:rowOff>142875</xdr:rowOff>
    </xdr:from>
    <xdr:to>
      <xdr:col>11</xdr:col>
      <xdr:colOff>895350</xdr:colOff>
      <xdr:row>0</xdr:row>
      <xdr:rowOff>587375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7625" y="142875"/>
          <a:ext cx="2676525" cy="4445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9535</xdr:colOff>
      <xdr:row>3</xdr:row>
      <xdr:rowOff>152400</xdr:rowOff>
    </xdr:from>
    <xdr:to>
      <xdr:col>0</xdr:col>
      <xdr:colOff>1042237</xdr:colOff>
      <xdr:row>3</xdr:row>
      <xdr:rowOff>1268400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5" y="933450"/>
          <a:ext cx="1032702" cy="1116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161925</xdr:rowOff>
    </xdr:from>
    <xdr:to>
      <xdr:col>11</xdr:col>
      <xdr:colOff>866775</xdr:colOff>
      <xdr:row>0</xdr:row>
      <xdr:rowOff>606425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9050" y="161925"/>
          <a:ext cx="2676525" cy="44450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1031986</xdr:colOff>
      <xdr:row>3</xdr:row>
      <xdr:rowOff>1116000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1050"/>
          <a:ext cx="1031986" cy="111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0</xdr:row>
      <xdr:rowOff>180975</xdr:rowOff>
    </xdr:from>
    <xdr:to>
      <xdr:col>11</xdr:col>
      <xdr:colOff>895350</xdr:colOff>
      <xdr:row>0</xdr:row>
      <xdr:rowOff>625475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7625" y="180975"/>
          <a:ext cx="2676525" cy="44450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9533</xdr:colOff>
      <xdr:row>3</xdr:row>
      <xdr:rowOff>113146</xdr:rowOff>
    </xdr:from>
    <xdr:to>
      <xdr:col>0</xdr:col>
      <xdr:colOff>531496</xdr:colOff>
      <xdr:row>3</xdr:row>
      <xdr:rowOff>1229146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3" y="894196"/>
          <a:ext cx="521963" cy="1116000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0</xdr:row>
      <xdr:rowOff>171450</xdr:rowOff>
    </xdr:from>
    <xdr:to>
      <xdr:col>7</xdr:col>
      <xdr:colOff>0</xdr:colOff>
      <xdr:row>0</xdr:row>
      <xdr:rowOff>615950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0" y="171450"/>
          <a:ext cx="2676525" cy="44450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19051</xdr:rowOff>
    </xdr:from>
    <xdr:to>
      <xdr:col>0</xdr:col>
      <xdr:colOff>1116000</xdr:colOff>
      <xdr:row>3</xdr:row>
      <xdr:rowOff>1135051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800101"/>
          <a:ext cx="1116000" cy="111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638174</xdr:colOff>
      <xdr:row>0</xdr:row>
      <xdr:rowOff>66675</xdr:rowOff>
    </xdr:from>
    <xdr:to>
      <xdr:col>4</xdr:col>
      <xdr:colOff>2142674</xdr:colOff>
      <xdr:row>0</xdr:row>
      <xdr:rowOff>664540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6049" y="66675"/>
          <a:ext cx="3600000" cy="597865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47625</xdr:rowOff>
    </xdr:from>
    <xdr:to>
      <xdr:col>0</xdr:col>
      <xdr:colOff>1076315</xdr:colOff>
      <xdr:row>3</xdr:row>
      <xdr:rowOff>1163625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8125"/>
          <a:ext cx="1076315" cy="11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790574</xdr:colOff>
      <xdr:row>0</xdr:row>
      <xdr:rowOff>76187</xdr:rowOff>
    </xdr:from>
    <xdr:to>
      <xdr:col>6</xdr:col>
      <xdr:colOff>866324</xdr:colOff>
      <xdr:row>0</xdr:row>
      <xdr:rowOff>674061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599" y="76187"/>
          <a:ext cx="3600000" cy="597874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47625</xdr:rowOff>
    </xdr:from>
    <xdr:to>
      <xdr:col>0</xdr:col>
      <xdr:colOff>1076315</xdr:colOff>
      <xdr:row>3</xdr:row>
      <xdr:rowOff>1163625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8675"/>
          <a:ext cx="1076315" cy="11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790574</xdr:colOff>
      <xdr:row>0</xdr:row>
      <xdr:rowOff>76187</xdr:rowOff>
    </xdr:from>
    <xdr:to>
      <xdr:col>3</xdr:col>
      <xdr:colOff>2228399</xdr:colOff>
      <xdr:row>0</xdr:row>
      <xdr:rowOff>674061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599" y="76187"/>
          <a:ext cx="3600000" cy="597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%20info@armaturam.ru" TargetMode="External"/><Relationship Id="rId1" Type="http://schemas.openxmlformats.org/officeDocument/2006/relationships/hyperlink" Target="https://armaturam.ru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6">
    <tabColor rgb="FF0070C0"/>
    <pageSetUpPr fitToPage="1"/>
  </sheetPr>
  <dimension ref="A1:E66"/>
  <sheetViews>
    <sheetView workbookViewId="0">
      <pane xSplit="1" ySplit="2" topLeftCell="B41" activePane="bottomRight" state="frozen"/>
      <selection activeCell="I10" sqref="I10"/>
      <selection pane="topRight" activeCell="I10" sqref="I10"/>
      <selection pane="bottomLeft" activeCell="I10" sqref="I10"/>
      <selection pane="bottomRight" activeCell="A65" sqref="A65"/>
    </sheetView>
  </sheetViews>
  <sheetFormatPr defaultColWidth="9.140625" defaultRowHeight="15" x14ac:dyDescent="0.25"/>
  <cols>
    <col min="1" max="1" width="49.42578125" style="73" customWidth="1"/>
    <col min="2" max="2" width="47.28515625" style="73" customWidth="1"/>
    <col min="3" max="3" width="12.85546875" style="73" customWidth="1"/>
    <col min="4" max="4" width="13" style="73" customWidth="1"/>
    <col min="5" max="5" width="35.140625" style="73" customWidth="1"/>
    <col min="6" max="16384" width="9.140625" style="35"/>
  </cols>
  <sheetData>
    <row r="1" spans="1:5" ht="22.5" customHeight="1" x14ac:dyDescent="0.25">
      <c r="A1" s="358" t="s">
        <v>129</v>
      </c>
      <c r="B1" s="358"/>
      <c r="C1" s="358"/>
      <c r="D1" s="359"/>
      <c r="E1" s="359"/>
    </row>
    <row r="2" spans="1:5" x14ac:dyDescent="0.25">
      <c r="A2" s="114" t="s">
        <v>130</v>
      </c>
      <c r="B2" s="114" t="s">
        <v>131</v>
      </c>
      <c r="C2" s="115" t="s">
        <v>132</v>
      </c>
      <c r="D2" s="115" t="s">
        <v>94</v>
      </c>
      <c r="E2" s="115" t="s">
        <v>133</v>
      </c>
    </row>
    <row r="3" spans="1:5" ht="17.25" x14ac:dyDescent="0.25">
      <c r="A3" s="356" t="s">
        <v>452</v>
      </c>
      <c r="B3" s="356"/>
      <c r="C3" s="356"/>
      <c r="D3" s="357"/>
      <c r="E3" s="357"/>
    </row>
    <row r="4" spans="1:5" ht="17.25" x14ac:dyDescent="0.25">
      <c r="A4" s="360" t="s">
        <v>134</v>
      </c>
      <c r="B4" s="360"/>
      <c r="C4" s="360"/>
      <c r="D4" s="361"/>
      <c r="E4" s="361"/>
    </row>
    <row r="5" spans="1:5" x14ac:dyDescent="0.25">
      <c r="A5" s="116" t="s">
        <v>182</v>
      </c>
      <c r="B5" s="117" t="s">
        <v>135</v>
      </c>
      <c r="C5" s="131">
        <v>3</v>
      </c>
      <c r="D5" s="119" t="s">
        <v>136</v>
      </c>
      <c r="E5" s="118"/>
    </row>
    <row r="6" spans="1:5" x14ac:dyDescent="0.25">
      <c r="A6" s="120" t="s">
        <v>183</v>
      </c>
      <c r="B6" s="117" t="s">
        <v>137</v>
      </c>
      <c r="C6" s="131">
        <v>4</v>
      </c>
      <c r="D6" s="119" t="s">
        <v>136</v>
      </c>
      <c r="E6" s="118"/>
    </row>
    <row r="7" spans="1:5" ht="14.25" hidden="1" customHeight="1" x14ac:dyDescent="0.25">
      <c r="A7" s="120"/>
      <c r="B7" s="117"/>
      <c r="C7" s="131"/>
      <c r="D7" s="119"/>
      <c r="E7" s="118"/>
    </row>
    <row r="8" spans="1:5" x14ac:dyDescent="0.25">
      <c r="A8" s="120" t="s">
        <v>184</v>
      </c>
      <c r="B8" s="117" t="s">
        <v>138</v>
      </c>
      <c r="C8" s="131">
        <v>5</v>
      </c>
      <c r="D8" s="119" t="s">
        <v>136</v>
      </c>
      <c r="E8" s="121"/>
    </row>
    <row r="9" spans="1:5" ht="17.25" x14ac:dyDescent="0.25">
      <c r="A9" s="360" t="s">
        <v>139</v>
      </c>
      <c r="B9" s="360"/>
      <c r="C9" s="360"/>
      <c r="D9" s="361"/>
      <c r="E9" s="361"/>
    </row>
    <row r="10" spans="1:5" x14ac:dyDescent="0.25">
      <c r="A10" s="120" t="s">
        <v>185</v>
      </c>
      <c r="B10" s="117" t="s">
        <v>142</v>
      </c>
      <c r="C10" s="122">
        <v>6</v>
      </c>
      <c r="D10" s="119" t="s">
        <v>136</v>
      </c>
      <c r="E10" s="122"/>
    </row>
    <row r="11" spans="1:5" x14ac:dyDescent="0.25">
      <c r="A11" s="120" t="s">
        <v>186</v>
      </c>
      <c r="B11" s="117" t="s">
        <v>141</v>
      </c>
      <c r="C11" s="122">
        <v>7</v>
      </c>
      <c r="D11" s="119" t="s">
        <v>136</v>
      </c>
      <c r="E11" s="122"/>
    </row>
    <row r="12" spans="1:5" x14ac:dyDescent="0.25">
      <c r="A12" s="120" t="s">
        <v>188</v>
      </c>
      <c r="B12" s="117" t="s">
        <v>140</v>
      </c>
      <c r="C12" s="122">
        <v>8</v>
      </c>
      <c r="D12" s="134" t="s">
        <v>136</v>
      </c>
      <c r="E12" s="118"/>
    </row>
    <row r="13" spans="1:5" x14ac:dyDescent="0.25">
      <c r="A13" s="120" t="s">
        <v>189</v>
      </c>
      <c r="B13" s="117" t="s">
        <v>178</v>
      </c>
      <c r="C13" s="122">
        <v>9</v>
      </c>
      <c r="D13" s="134" t="s">
        <v>136</v>
      </c>
      <c r="E13" s="122"/>
    </row>
    <row r="14" spans="1:5" ht="17.25" x14ac:dyDescent="0.25">
      <c r="A14" s="360" t="s">
        <v>143</v>
      </c>
      <c r="B14" s="360"/>
      <c r="C14" s="360"/>
      <c r="D14" s="361"/>
      <c r="E14" s="361"/>
    </row>
    <row r="15" spans="1:5" x14ac:dyDescent="0.25">
      <c r="A15" s="120" t="s">
        <v>190</v>
      </c>
      <c r="B15" s="117" t="s">
        <v>191</v>
      </c>
      <c r="C15" s="132">
        <v>10</v>
      </c>
      <c r="D15" s="134" t="s">
        <v>136</v>
      </c>
      <c r="E15" s="118"/>
    </row>
    <row r="16" spans="1:5" x14ac:dyDescent="0.25">
      <c r="A16" s="120" t="s">
        <v>192</v>
      </c>
      <c r="B16" s="117" t="s">
        <v>148</v>
      </c>
      <c r="C16" s="132">
        <v>11</v>
      </c>
      <c r="D16" s="134" t="s">
        <v>136</v>
      </c>
      <c r="E16" s="121"/>
    </row>
    <row r="17" spans="1:5" x14ac:dyDescent="0.25">
      <c r="A17" s="120" t="s">
        <v>193</v>
      </c>
      <c r="B17" s="117" t="s">
        <v>194</v>
      </c>
      <c r="C17" s="132">
        <v>12</v>
      </c>
      <c r="D17" s="134" t="s">
        <v>136</v>
      </c>
      <c r="E17" s="121"/>
    </row>
    <row r="18" spans="1:5" x14ac:dyDescent="0.25">
      <c r="A18" s="120" t="s">
        <v>195</v>
      </c>
      <c r="B18" s="117" t="s">
        <v>144</v>
      </c>
      <c r="C18" s="132">
        <v>13</v>
      </c>
      <c r="D18" s="134" t="s">
        <v>136</v>
      </c>
      <c r="E18" s="118"/>
    </row>
    <row r="19" spans="1:5" x14ac:dyDescent="0.25">
      <c r="A19" s="120" t="s">
        <v>196</v>
      </c>
      <c r="B19" s="117" t="s">
        <v>147</v>
      </c>
      <c r="C19" s="132">
        <v>14</v>
      </c>
      <c r="D19" s="134" t="s">
        <v>136</v>
      </c>
      <c r="E19" s="121"/>
    </row>
    <row r="20" spans="1:5" x14ac:dyDescent="0.25">
      <c r="A20" s="120" t="s">
        <v>197</v>
      </c>
      <c r="B20" s="117" t="s">
        <v>198</v>
      </c>
      <c r="C20" s="132">
        <v>15</v>
      </c>
      <c r="D20" s="134" t="s">
        <v>136</v>
      </c>
      <c r="E20" s="118"/>
    </row>
    <row r="21" spans="1:5" x14ac:dyDescent="0.25">
      <c r="A21" s="120" t="s">
        <v>199</v>
      </c>
      <c r="B21" s="117" t="s">
        <v>200</v>
      </c>
      <c r="C21" s="132">
        <v>16</v>
      </c>
      <c r="D21" s="134" t="s">
        <v>136</v>
      </c>
      <c r="E21" s="118"/>
    </row>
    <row r="22" spans="1:5" x14ac:dyDescent="0.25">
      <c r="A22" s="120" t="s">
        <v>145</v>
      </c>
      <c r="B22" s="117" t="s">
        <v>146</v>
      </c>
      <c r="C22" s="132">
        <v>17</v>
      </c>
      <c r="D22" s="134" t="s">
        <v>136</v>
      </c>
      <c r="E22" s="118"/>
    </row>
    <row r="23" spans="1:5" ht="17.25" x14ac:dyDescent="0.25">
      <c r="A23" s="360" t="s">
        <v>149</v>
      </c>
      <c r="B23" s="360"/>
      <c r="C23" s="360"/>
      <c r="D23" s="361"/>
      <c r="E23" s="361"/>
    </row>
    <row r="24" spans="1:5" x14ac:dyDescent="0.25">
      <c r="A24" s="120" t="s">
        <v>305</v>
      </c>
      <c r="B24" s="117" t="s">
        <v>160</v>
      </c>
      <c r="C24" s="132">
        <v>18</v>
      </c>
      <c r="D24" s="119" t="s">
        <v>136</v>
      </c>
      <c r="E24" s="118"/>
    </row>
    <row r="25" spans="1:5" x14ac:dyDescent="0.25">
      <c r="A25" s="120" t="s">
        <v>306</v>
      </c>
      <c r="B25" s="117" t="s">
        <v>159</v>
      </c>
      <c r="C25" s="132">
        <v>19</v>
      </c>
      <c r="D25" s="119" t="s">
        <v>136</v>
      </c>
      <c r="E25" s="118"/>
    </row>
    <row r="26" spans="1:5" ht="17.25" x14ac:dyDescent="0.25">
      <c r="A26" s="124" t="s">
        <v>201</v>
      </c>
      <c r="B26" s="125" t="s">
        <v>202</v>
      </c>
      <c r="C26" s="132">
        <v>20</v>
      </c>
      <c r="D26" s="126" t="s">
        <v>136</v>
      </c>
      <c r="E26" s="127"/>
    </row>
    <row r="27" spans="1:5" ht="17.25" x14ac:dyDescent="0.25">
      <c r="A27" s="124" t="s">
        <v>203</v>
      </c>
      <c r="B27" s="125" t="s">
        <v>204</v>
      </c>
      <c r="C27" s="132">
        <v>21</v>
      </c>
      <c r="D27" s="126" t="s">
        <v>136</v>
      </c>
      <c r="E27" s="127"/>
    </row>
    <row r="28" spans="1:5" x14ac:dyDescent="0.25">
      <c r="A28" s="120" t="s">
        <v>150</v>
      </c>
      <c r="B28" s="117" t="s">
        <v>151</v>
      </c>
      <c r="C28" s="132">
        <v>22</v>
      </c>
      <c r="D28" s="134" t="s">
        <v>136</v>
      </c>
      <c r="E28" s="122"/>
    </row>
    <row r="29" spans="1:5" x14ac:dyDescent="0.25">
      <c r="A29" s="120" t="s">
        <v>152</v>
      </c>
      <c r="B29" s="117" t="s">
        <v>153</v>
      </c>
      <c r="C29" s="132">
        <v>23</v>
      </c>
      <c r="D29" s="134" t="s">
        <v>136</v>
      </c>
      <c r="E29" s="122"/>
    </row>
    <row r="30" spans="1:5" x14ac:dyDescent="0.25">
      <c r="A30" s="120" t="s">
        <v>154</v>
      </c>
      <c r="B30" s="117" t="s">
        <v>155</v>
      </c>
      <c r="C30" s="132">
        <v>24</v>
      </c>
      <c r="D30" s="134" t="s">
        <v>136</v>
      </c>
      <c r="E30" s="122"/>
    </row>
    <row r="31" spans="1:5" x14ac:dyDescent="0.25">
      <c r="A31" s="120" t="s">
        <v>168</v>
      </c>
      <c r="B31" s="117" t="s">
        <v>169</v>
      </c>
      <c r="C31" s="132">
        <v>33</v>
      </c>
      <c r="D31" s="134" t="s">
        <v>136</v>
      </c>
      <c r="E31" s="122"/>
    </row>
    <row r="32" spans="1:5" x14ac:dyDescent="0.25">
      <c r="A32" s="120" t="s">
        <v>171</v>
      </c>
      <c r="B32" s="117" t="s">
        <v>170</v>
      </c>
      <c r="C32" s="132">
        <v>34</v>
      </c>
      <c r="D32" s="134" t="s">
        <v>136</v>
      </c>
      <c r="E32" s="122"/>
    </row>
    <row r="33" spans="1:5" ht="30" x14ac:dyDescent="0.25">
      <c r="A33" s="120" t="s">
        <v>172</v>
      </c>
      <c r="B33" s="133" t="s">
        <v>175</v>
      </c>
      <c r="C33" s="132">
        <v>35</v>
      </c>
      <c r="D33" s="134" t="s">
        <v>136</v>
      </c>
      <c r="E33" s="122"/>
    </row>
    <row r="34" spans="1:5" ht="30" x14ac:dyDescent="0.25">
      <c r="A34" s="120" t="s">
        <v>173</v>
      </c>
      <c r="B34" s="133" t="s">
        <v>174</v>
      </c>
      <c r="C34" s="132">
        <v>36</v>
      </c>
      <c r="D34" s="134" t="s">
        <v>136</v>
      </c>
      <c r="E34" s="122"/>
    </row>
    <row r="35" spans="1:5" x14ac:dyDescent="0.25">
      <c r="A35" s="120" t="s">
        <v>307</v>
      </c>
      <c r="B35" s="133" t="s">
        <v>177</v>
      </c>
      <c r="C35" s="132">
        <v>37</v>
      </c>
      <c r="D35" s="134" t="s">
        <v>136</v>
      </c>
      <c r="E35" s="122"/>
    </row>
    <row r="36" spans="1:5" x14ac:dyDescent="0.25">
      <c r="A36" s="120" t="s">
        <v>308</v>
      </c>
      <c r="B36" s="117" t="s">
        <v>156</v>
      </c>
      <c r="C36" s="132">
        <v>38</v>
      </c>
      <c r="D36" s="134" t="s">
        <v>136</v>
      </c>
      <c r="E36" s="122"/>
    </row>
    <row r="37" spans="1:5" ht="30" x14ac:dyDescent="0.25">
      <c r="A37" s="135" t="s">
        <v>288</v>
      </c>
      <c r="B37" s="117" t="s">
        <v>286</v>
      </c>
      <c r="C37" s="132">
        <v>39</v>
      </c>
      <c r="D37" s="134" t="s">
        <v>136</v>
      </c>
      <c r="E37" s="118"/>
    </row>
    <row r="38" spans="1:5" ht="30" x14ac:dyDescent="0.25">
      <c r="A38" s="135" t="s">
        <v>289</v>
      </c>
      <c r="B38" s="117" t="s">
        <v>287</v>
      </c>
      <c r="C38" s="132">
        <v>40</v>
      </c>
      <c r="D38" s="134" t="s">
        <v>136</v>
      </c>
      <c r="E38" s="118"/>
    </row>
    <row r="39" spans="1:5" x14ac:dyDescent="0.25">
      <c r="A39" s="120" t="s">
        <v>157</v>
      </c>
      <c r="B39" s="117" t="s">
        <v>158</v>
      </c>
      <c r="C39" s="132">
        <v>41</v>
      </c>
      <c r="D39" s="134" t="s">
        <v>136</v>
      </c>
      <c r="E39" s="118"/>
    </row>
    <row r="40" spans="1:5" x14ac:dyDescent="0.25">
      <c r="A40" s="120" t="s">
        <v>391</v>
      </c>
      <c r="B40" s="128" t="s">
        <v>205</v>
      </c>
      <c r="C40" s="132">
        <v>42</v>
      </c>
      <c r="D40" s="134" t="s">
        <v>136</v>
      </c>
      <c r="E40" s="118"/>
    </row>
    <row r="41" spans="1:5" x14ac:dyDescent="0.25">
      <c r="A41" s="120" t="s">
        <v>392</v>
      </c>
      <c r="B41" s="128" t="s">
        <v>206</v>
      </c>
      <c r="C41" s="132">
        <v>43</v>
      </c>
      <c r="D41" s="134" t="s">
        <v>136</v>
      </c>
      <c r="E41" s="118"/>
    </row>
    <row r="42" spans="1:5" x14ac:dyDescent="0.25">
      <c r="A42" s="120" t="s">
        <v>393</v>
      </c>
      <c r="B42" s="128" t="s">
        <v>207</v>
      </c>
      <c r="C42" s="132">
        <v>44</v>
      </c>
      <c r="D42" s="134" t="s">
        <v>136</v>
      </c>
      <c r="E42" s="118"/>
    </row>
    <row r="43" spans="1:5" ht="30" x14ac:dyDescent="0.25">
      <c r="A43" s="120" t="s">
        <v>394</v>
      </c>
      <c r="B43" s="128" t="s">
        <v>208</v>
      </c>
      <c r="C43" s="132">
        <v>45</v>
      </c>
      <c r="D43" s="134" t="s">
        <v>136</v>
      </c>
      <c r="E43" s="118"/>
    </row>
    <row r="44" spans="1:5" ht="30" x14ac:dyDescent="0.25">
      <c r="A44" s="139" t="s">
        <v>209</v>
      </c>
      <c r="B44" s="128" t="s">
        <v>210</v>
      </c>
      <c r="C44" s="132">
        <v>46</v>
      </c>
      <c r="D44" s="134" t="s">
        <v>136</v>
      </c>
      <c r="E44" s="118"/>
    </row>
    <row r="45" spans="1:5" x14ac:dyDescent="0.25">
      <c r="A45" s="185" t="s">
        <v>328</v>
      </c>
      <c r="B45" s="128" t="s">
        <v>329</v>
      </c>
      <c r="C45" s="132">
        <v>47</v>
      </c>
      <c r="D45" s="119" t="s">
        <v>29</v>
      </c>
      <c r="E45" s="118"/>
    </row>
    <row r="46" spans="1:5" ht="17.25" x14ac:dyDescent="0.25">
      <c r="A46" s="356" t="s">
        <v>451</v>
      </c>
      <c r="B46" s="356"/>
      <c r="C46" s="356"/>
      <c r="D46" s="357"/>
      <c r="E46" s="357"/>
    </row>
    <row r="47" spans="1:5" x14ac:dyDescent="0.25">
      <c r="A47" s="120" t="s">
        <v>375</v>
      </c>
      <c r="B47" s="117" t="s">
        <v>376</v>
      </c>
      <c r="C47" s="132">
        <v>25</v>
      </c>
      <c r="D47" s="134"/>
      <c r="E47" s="122"/>
    </row>
    <row r="48" spans="1:5" x14ac:dyDescent="0.25">
      <c r="A48" s="120" t="s">
        <v>377</v>
      </c>
      <c r="B48" s="117" t="s">
        <v>378</v>
      </c>
      <c r="C48" s="132">
        <v>26</v>
      </c>
      <c r="D48" s="134"/>
      <c r="E48" s="122"/>
    </row>
    <row r="49" spans="1:5" x14ac:dyDescent="0.25">
      <c r="A49" s="120" t="s">
        <v>379</v>
      </c>
      <c r="B49" s="117" t="s">
        <v>380</v>
      </c>
      <c r="C49" s="132">
        <v>27</v>
      </c>
      <c r="D49" s="134"/>
      <c r="E49" s="122"/>
    </row>
    <row r="50" spans="1:5" x14ac:dyDescent="0.25">
      <c r="A50" s="234" t="s">
        <v>381</v>
      </c>
      <c r="B50" s="117" t="s">
        <v>300</v>
      </c>
      <c r="C50" s="132">
        <v>28</v>
      </c>
      <c r="D50" s="134" t="s">
        <v>136</v>
      </c>
      <c r="E50" s="122"/>
    </row>
    <row r="51" spans="1:5" x14ac:dyDescent="0.25">
      <c r="A51" s="234" t="s">
        <v>382</v>
      </c>
      <c r="B51" s="117" t="s">
        <v>301</v>
      </c>
      <c r="C51" s="132">
        <v>29</v>
      </c>
      <c r="D51" s="134" t="s">
        <v>136</v>
      </c>
      <c r="E51" s="122"/>
    </row>
    <row r="52" spans="1:5" x14ac:dyDescent="0.25">
      <c r="A52" s="120" t="s">
        <v>383</v>
      </c>
      <c r="B52" s="117" t="s">
        <v>384</v>
      </c>
      <c r="C52" s="132">
        <v>30</v>
      </c>
      <c r="D52" s="134"/>
      <c r="E52" s="122"/>
    </row>
    <row r="53" spans="1:5" x14ac:dyDescent="0.25">
      <c r="A53" s="120" t="s">
        <v>385</v>
      </c>
      <c r="B53" s="117" t="s">
        <v>386</v>
      </c>
      <c r="C53" s="132">
        <v>31</v>
      </c>
      <c r="D53" s="134"/>
      <c r="E53" s="122"/>
    </row>
    <row r="54" spans="1:5" x14ac:dyDescent="0.25">
      <c r="A54" s="234" t="s">
        <v>388</v>
      </c>
      <c r="B54" s="315" t="s">
        <v>389</v>
      </c>
      <c r="C54" s="316">
        <v>32</v>
      </c>
      <c r="D54" s="317" t="s">
        <v>136</v>
      </c>
      <c r="E54" s="318"/>
    </row>
    <row r="55" spans="1:5" ht="17.25" x14ac:dyDescent="0.25">
      <c r="A55" s="356" t="s">
        <v>453</v>
      </c>
      <c r="B55" s="356"/>
      <c r="C55" s="356"/>
      <c r="D55" s="357"/>
      <c r="E55" s="357"/>
    </row>
    <row r="56" spans="1:5" ht="17.25" x14ac:dyDescent="0.25">
      <c r="A56" s="362" t="s">
        <v>454</v>
      </c>
      <c r="B56" s="363"/>
      <c r="C56" s="363"/>
      <c r="D56" s="363"/>
      <c r="E56" s="364"/>
    </row>
    <row r="57" spans="1:5" x14ac:dyDescent="0.25">
      <c r="A57" s="180" t="s">
        <v>325</v>
      </c>
      <c r="B57" s="181" t="s">
        <v>326</v>
      </c>
      <c r="C57" s="182">
        <v>2</v>
      </c>
      <c r="D57" s="183" t="s">
        <v>136</v>
      </c>
      <c r="E57" s="184" t="s">
        <v>327</v>
      </c>
    </row>
    <row r="58" spans="1:5" ht="17.25" hidden="1" x14ac:dyDescent="0.25">
      <c r="A58" s="356" t="s">
        <v>455</v>
      </c>
      <c r="B58" s="356"/>
      <c r="C58" s="356"/>
      <c r="D58" s="357"/>
      <c r="E58" s="357"/>
    </row>
    <row r="59" spans="1:5" hidden="1" x14ac:dyDescent="0.25">
      <c r="A59" s="120" t="s">
        <v>164</v>
      </c>
      <c r="B59" s="117" t="s">
        <v>165</v>
      </c>
      <c r="C59" s="132">
        <v>48</v>
      </c>
      <c r="D59" s="134" t="s">
        <v>136</v>
      </c>
      <c r="E59" s="118"/>
    </row>
    <row r="60" spans="1:5" ht="30" hidden="1" x14ac:dyDescent="0.25">
      <c r="A60" s="135" t="s">
        <v>176</v>
      </c>
      <c r="B60" s="117" t="s">
        <v>161</v>
      </c>
      <c r="C60" s="132">
        <v>49</v>
      </c>
      <c r="D60" s="134" t="s">
        <v>136</v>
      </c>
      <c r="E60" s="118"/>
    </row>
    <row r="61" spans="1:5" hidden="1" x14ac:dyDescent="0.25">
      <c r="A61" s="120" t="s">
        <v>162</v>
      </c>
      <c r="B61" s="123" t="s">
        <v>163</v>
      </c>
      <c r="C61" s="132">
        <v>50</v>
      </c>
      <c r="D61" s="134" t="s">
        <v>136</v>
      </c>
      <c r="E61" s="118"/>
    </row>
    <row r="63" spans="1:5" ht="18.75" x14ac:dyDescent="0.25">
      <c r="A63" s="129" t="s">
        <v>166</v>
      </c>
      <c r="B63" s="129"/>
    </row>
    <row r="64" spans="1:5" ht="18.75" x14ac:dyDescent="0.25">
      <c r="A64" s="130" t="s">
        <v>302</v>
      </c>
      <c r="B64" s="130"/>
    </row>
    <row r="65" spans="1:2" ht="37.5" x14ac:dyDescent="0.25">
      <c r="A65" s="129" t="s">
        <v>390</v>
      </c>
      <c r="B65" s="129"/>
    </row>
    <row r="66" spans="1:2" ht="18.75" x14ac:dyDescent="0.25">
      <c r="A66" s="130" t="s">
        <v>167</v>
      </c>
      <c r="B66" s="130"/>
    </row>
  </sheetData>
  <mergeCells count="10">
    <mergeCell ref="A58:E58"/>
    <mergeCell ref="A1:E1"/>
    <mergeCell ref="A46:E46"/>
    <mergeCell ref="A3:E3"/>
    <mergeCell ref="A4:E4"/>
    <mergeCell ref="A9:E9"/>
    <mergeCell ref="A14:E14"/>
    <mergeCell ref="A23:E23"/>
    <mergeCell ref="A55:E55"/>
    <mergeCell ref="A56:E56"/>
  </mergeCells>
  <hyperlinks>
    <hyperlink ref="A60" location="'Фильтр сетчатый'!A1" display="Фильтр сетчатый" xr:uid="{00000000-0004-0000-0000-000004000000}"/>
    <hyperlink ref="A61" location="'Фильтр сетчатый магнитный'!A1" display="Фильтр сетчатый магнитный" xr:uid="{00000000-0004-0000-0000-000006000000}"/>
    <hyperlink ref="A59" location="'ЗД 32ч29р ЛФ, 32с29р ЛФ'!A1" display="Затворы дисковые  литые запорно-регулирующие" xr:uid="{00000000-0004-0000-0000-000034000000}"/>
    <hyperlink ref="A66" r:id="rId1" display="armaturam.ru" xr:uid="{00000000-0004-0000-0000-00003D000000}"/>
    <hyperlink ref="A64" r:id="rId2" display="Email: info@armaturam.ru" xr:uid="{00000000-0004-0000-0000-00003E000000}"/>
    <hyperlink ref="A47" location="'GAS PRO СФ.00'!Print_Area" display="Разборный СФ GAS PRO" xr:uid="{7114E9F3-E470-430B-A346-13D1F7DCD959}"/>
    <hyperlink ref="A48" location="'GAS PRO СП.00'!Print_Area" display="Разборный СП GAS PRO" xr:uid="{DCEB098A-D034-4701-B488-773A06ABE2D7}"/>
    <hyperlink ref="A49" location="'GAS СУФ.00'!Область_печати" display="Разборный укороченный  СУФ GAS PRO" xr:uid="{B5981349-D114-4BBB-AD54-EB8693C13271}"/>
    <hyperlink ref="A50" location="'ЦФ, ЦП GAS PRO'!Область_печати" display="Цельносварной GAS PRO полный проход" xr:uid="{34D13A71-C5E8-47C4-8B46-495DB682FFF0}"/>
    <hyperlink ref="A51" location="'2ЦФ, 2ЦП GAS PRO'!Область_печати" display="Цельносварной GAS PRO стандартный проход" xr:uid="{BA6C7378-6A78-4CB9-A7B6-8FBC743D9857}"/>
    <hyperlink ref="A52" location="' ЦР GAS PRO'!Print_Area" display="Муфтовый GAS PRO" xr:uid="{1E627DF9-B013-42AD-BE61-EE31FC0F70D8}"/>
    <hyperlink ref="A53" location="'ЦШ GAS PRO'!Область_печати" display="Штуцерный GAS PRO " xr:uid="{3154651C-8CFA-4C3F-9D5C-775ABCC07457}"/>
    <hyperlink ref="A54" location="'3ЦП GAS PRO'!Область_печати" display="Подземный GAS PRO " xr:uid="{ED33EA7F-BAE7-45C9-989D-CB8398FA0E70}"/>
    <hyperlink ref="A5" location="'СФ.00 '!A1" display="Фланцевые" xr:uid="{2A593E21-2D9A-44F6-A978-8F97980DD91D}"/>
    <hyperlink ref="A8" location="'5СФ.00'!A1" display="Для ПАРА, фланцевые, сталь 20" xr:uid="{2FD6EF87-AEE6-46AC-A8D7-184BABFBA1AB}"/>
    <hyperlink ref="A6" location="'СУФ.00 '!A1" display="Уукороченные, сталь 20" xr:uid="{B9231635-6F2B-49D7-9858-8A23CA29B2F9}"/>
    <hyperlink ref="A13" location="ЦР.00!A1" display=" муфтовые" xr:uid="{78AD2C56-03A8-4EFF-A6EE-DB40CBFD7138}"/>
    <hyperlink ref="A12" location="ЦУФ.00!A1" display="Цельносварные по длине задвижки, сталь 20" xr:uid="{1BCCCC6B-9A4F-4463-8ED5-01C5DFF25FE3}"/>
    <hyperlink ref="A10" location="'ЦФ.00, ЦП.00'!A1" display="Полный проход" xr:uid="{0F39C9E3-69BE-4BE9-89DD-E88811CCBCC7}"/>
    <hyperlink ref="A11" location="'2ЦФ.00, 2ЦП.00'!A1" display="Стандартный проход, сталь 20" xr:uid="{3B4373EF-6D5C-4D62-8C3C-6E87CC776743}"/>
    <hyperlink ref="A22" location="'10нж45фт ЛФ.01 '!A1" display="Нержавеющие литые" xr:uid="{8DD87139-534B-4E1B-A664-B1FE8CB74584}"/>
    <hyperlink ref="A15" location="'СП.00 '!A1" display="Под приварку, сталь 20" xr:uid="{5B97C5B0-8F51-4046-9FB3-365BE14861B8}"/>
    <hyperlink ref="A18" location="'СУФ.01 '!A1" display="Укороченные, сталь 09г2с" xr:uid="{3EFF3F1D-9D7D-4585-B81E-8F0CE03CA8F5}"/>
    <hyperlink ref="A16" location="СФ.01!A1" display="Фланцевые (ХЛ1), сталь 09г2С" xr:uid="{634E506B-5DFC-4A5A-B93F-50583F143E17}"/>
    <hyperlink ref="A17" location="'СП.01 '!A1" display="Под приварку  (ХЛ1), сталь 09г2С" xr:uid="{E8CD587E-CF86-41C9-B2E8-453E354545C2}"/>
    <hyperlink ref="A19" location="'5СП.00'!A1" display="Для ПАРА, под приварку, сталь 20" xr:uid="{D7BBEA27-93A6-4B52-A377-6CFA9331131E}"/>
    <hyperlink ref="A21" location="'ТТ СР.00'!A1" display="Трехходовые муфтовые, сталь 20" xr:uid="{00B542B2-ED73-486E-9E55-557AADAA2EC8}"/>
    <hyperlink ref="A20" location="'ТГ.00,ТТ.00'!A1" display="Трехходовой фланцевый, ст 20" xr:uid="{8E3291CF-F699-4B04-B324-6654DF897F9A}"/>
    <hyperlink ref="A37" location="'10нж45(46,47)фт ЦФ(ЦП).01'!A1" display="Нержавеющие фланцевые, полный проход" xr:uid="{65449289-20C6-4FAF-80B0-7874F088228C}"/>
    <hyperlink ref="A38" location="'10нж45(46,47)фт 2ЦФ(2ЦП).01'!A1" display="Нержавеющие  стандартный проход" xr:uid="{CCC506FF-875A-4F2F-8088-01CD4CB0435B}"/>
    <hyperlink ref="A41" location="'3ЦП 01 ECOMAST'!A1" display="С удлиненным шпинделем под приварку с покрытием грунт-эмаль ECOMAST E 280, сталь 09Г2С" xr:uid="{DE905D6B-4F6C-4535-B766-63D997D008AD}"/>
    <hyperlink ref="A43" location="'3ЦПП.01 ECOMAST'!A1" display="С удлиненным шпинделем с ПЭ патрубками с покрытием грунт-эмаль ECOMAST E 280, сталь 09Г2С" xr:uid="{37E06DFC-3FB7-429B-B56C-35F0FF1C1153}"/>
    <hyperlink ref="A42" location="'3ЦПП.00 ECOMAST'!A1" display="С удлиненным шпинделем с ПЭ патрубками с покрытием грунт-эмаль ECOMAST E 280, сталь 20 " xr:uid="{B9949877-8A0A-4B67-979D-E633A7207276}"/>
    <hyperlink ref="A26" location="ЦФП.00!A1" display="Фланец-приварка, полный проход" xr:uid="{46376C5E-A1D4-4742-8CA6-439E37052051}"/>
    <hyperlink ref="A27" location="'2ЦФП.00'!A1" display="Фланец-приварка, стандартный проход" xr:uid="{DE53C0D2-1286-4902-A689-54C46C356ADE}"/>
    <hyperlink ref="A33" location="'ЦФ.00  с УЗНД'!A1" display="С устройством защиты олт неанкционированного доступа (УЗНД), фланцевые" xr:uid="{8C41A38C-77EE-43FB-BBF4-8CAD3A207134}"/>
    <hyperlink ref="A28" location="'Балансировочный сп'!A1" display="Балансировочные стандартный проход" xr:uid="{6B9797C7-0A64-4E57-92E6-490A03D32042}"/>
    <hyperlink ref="A29" location="'Регулирующий пп'!A1" display="Регулирующие полный проход" xr:uid="{7F4093D7-12B3-4AE3-B691-0184706E5B41}"/>
    <hyperlink ref="A30" location="'Регулирующимй сп'!A1" display="Регулирующие стандартный проход" xr:uid="{9FBD10C2-C2F1-430F-B283-7A625E2855CC}"/>
    <hyperlink ref="A36" location="' ЦР.01 '!A1" display="Муфтовые сталь 09г2с" xr:uid="{E9377E54-FE36-4273-8332-C960924EF744}"/>
    <hyperlink ref="A32" location="ЦРИ.00!A1" display="Изолирующие муфтовые" xr:uid="{23D31792-5A12-4AA2-AF8B-E375411A5C04}"/>
    <hyperlink ref="A40" location="'3ЦП 00 ECOMAST '!A1" display="С удлиненным шпинделем под приварку с покрытием грунт-эмаль ECOMAST E 280, сталь 20" xr:uid="{FF612A0B-6FCD-4E87-B33A-367572AD3905}"/>
    <hyperlink ref="A44" location="'3ЦтП.00.10 ECOMAST БИУРС '!A1" display="С удлинённым телескопическим шпинделем " xr:uid="{BD4F893B-0620-4084-9A63-07ECCEF02F73}"/>
    <hyperlink ref="A24" location="'ЦФ.01, ЦП.01 '!A1" display="Полный проход (ХЛ1), сталь 09г2с" xr:uid="{0E4493D1-A297-45BE-969E-5557E2F532ED}"/>
    <hyperlink ref="A25" location="'2ЦФ.01, 2ЦП.01 '!A1" display="Стандартный проход (ХЛ1), сталь 09г2С" xr:uid="{C156150B-5939-4276-AB2C-C4F9AEE8B362}"/>
    <hyperlink ref="A31" location="'ЦФИ.00, ЦПИ.00'!A1" display="Изолирующие фланцевый, под приварку" xr:uid="{C89356A3-4D94-4FB0-83EB-DC7CDDA9DEE9}"/>
    <hyperlink ref="A34" location="'ЦП.00  с УЗНД'!A1" display="С устройством защиты олт неанкционированного доступа (УЗНД), под приварку" xr:uid="{993BB9AE-FB8E-4D14-9751-45E9087B3D47}"/>
    <hyperlink ref="A39" location="'10нж46(47)фт ЦР.01'!A1" display="Нержавеющие муфтовые" xr:uid="{4FB27D0A-A468-4118-8884-694B3984355B}"/>
    <hyperlink ref="A35" location="' ЦШ.00 (01)'!A1" display="Штуцерный сталь 20 и 09Г2С" xr:uid="{5F9A852B-516E-4BE6-8833-BD0E2ED5AF43}"/>
    <hyperlink ref="A45" location="'Под ПРИВОД'!A1" display="Под ПРИВОД" xr:uid="{B242CEB8-C0E5-435D-8856-AC1148C0178C}"/>
    <hyperlink ref="A57" location="'PRIME СФ.01'!A1" display="Фланцевые, под приварку ст 09Г2С" xr:uid="{5A1252F8-F9AC-4ED5-A2F7-8DA9FA5864C8}"/>
  </hyperlinks>
  <pageMargins left="0.70866141732283472" right="0.70866141732283472" top="0.74803149606299213" bottom="0.74803149606299213" header="0.31496062992125984" footer="0.31496062992125984"/>
  <pageSetup paperSize="9" scale="54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10AEE-C1D2-4D22-9DF5-AD166EFB408A}">
  <sheetPr>
    <tabColor theme="1"/>
  </sheetPr>
  <dimension ref="A1:D29"/>
  <sheetViews>
    <sheetView zoomScaleNormal="100" workbookViewId="0">
      <selection activeCell="C2" sqref="C1:C1048576"/>
    </sheetView>
  </sheetViews>
  <sheetFormatPr defaultRowHeight="15" x14ac:dyDescent="0.25"/>
  <cols>
    <col min="1" max="1" width="33.28515625" customWidth="1"/>
    <col min="2" max="2" width="25.5703125" customWidth="1"/>
    <col min="3" max="3" width="37" hidden="1" customWidth="1"/>
    <col min="4" max="4" width="34.42578125" customWidth="1"/>
    <col min="5" max="5" width="9.140625" customWidth="1"/>
    <col min="6" max="6" width="20.7109375" customWidth="1"/>
  </cols>
  <sheetData>
    <row r="1" spans="1:4" ht="60" customHeight="1" x14ac:dyDescent="0.25">
      <c r="A1" s="365" t="s">
        <v>81</v>
      </c>
      <c r="B1" s="366"/>
      <c r="C1" s="366"/>
      <c r="D1" s="366"/>
    </row>
    <row r="2" spans="1:4" ht="2.1" customHeight="1" x14ac:dyDescent="0.25">
      <c r="A2" s="1"/>
      <c r="B2" s="1"/>
      <c r="C2" s="1"/>
      <c r="D2" s="1"/>
    </row>
    <row r="3" spans="1:4" ht="26.25" customHeight="1" x14ac:dyDescent="0.25">
      <c r="A3" s="1"/>
      <c r="B3" s="373" t="s">
        <v>324</v>
      </c>
      <c r="C3" s="373"/>
      <c r="D3" s="373"/>
    </row>
    <row r="4" spans="1:4" ht="39.75" customHeight="1" x14ac:dyDescent="0.25">
      <c r="A4" s="367" t="s">
        <v>322</v>
      </c>
      <c r="B4" s="368"/>
      <c r="C4" s="368"/>
      <c r="D4" s="368"/>
    </row>
    <row r="5" spans="1:4" ht="1.5" customHeight="1" x14ac:dyDescent="0.25">
      <c r="A5" s="42"/>
      <c r="B5" s="43"/>
      <c r="C5" s="43"/>
      <c r="D5" s="43"/>
    </row>
    <row r="6" spans="1:4" ht="20.25" customHeight="1" x14ac:dyDescent="0.25">
      <c r="A6" s="369" t="s">
        <v>86</v>
      </c>
      <c r="B6" s="370"/>
      <c r="C6" s="370"/>
      <c r="D6" s="370"/>
    </row>
    <row r="7" spans="1:4" ht="2.1" customHeight="1" x14ac:dyDescent="0.25">
      <c r="A7" s="84"/>
      <c r="B7" s="44"/>
      <c r="C7" s="44"/>
      <c r="D7" s="44"/>
    </row>
    <row r="8" spans="1:4" ht="25.5" customHeight="1" x14ac:dyDescent="0.25">
      <c r="A8" s="175" t="s">
        <v>321</v>
      </c>
      <c r="B8" s="375" t="s">
        <v>317</v>
      </c>
      <c r="C8" s="375"/>
      <c r="D8" s="375"/>
    </row>
    <row r="9" spans="1:4" ht="1.5" hidden="1" customHeight="1" x14ac:dyDescent="0.25">
      <c r="A9" s="45"/>
      <c r="B9" s="44"/>
      <c r="C9" s="44"/>
      <c r="D9" s="44"/>
    </row>
    <row r="10" spans="1:4" ht="30" customHeight="1" x14ac:dyDescent="0.25">
      <c r="A10" s="371" t="s">
        <v>53</v>
      </c>
      <c r="B10" s="372" t="s">
        <v>318</v>
      </c>
      <c r="C10" s="372"/>
      <c r="D10" s="372"/>
    </row>
    <row r="11" spans="1:4" ht="15" customHeight="1" x14ac:dyDescent="0.25">
      <c r="A11" s="371"/>
      <c r="B11" s="18" t="s">
        <v>38</v>
      </c>
      <c r="C11" s="18" t="s">
        <v>39</v>
      </c>
      <c r="D11" s="18" t="s">
        <v>212</v>
      </c>
    </row>
    <row r="12" spans="1:4" ht="15" customHeight="1" x14ac:dyDescent="0.25">
      <c r="A12" s="371" t="s">
        <v>319</v>
      </c>
      <c r="B12" s="371"/>
      <c r="C12" s="371"/>
      <c r="D12" s="371"/>
    </row>
    <row r="13" spans="1:4" ht="15" customHeight="1" x14ac:dyDescent="0.25">
      <c r="A13" s="4" t="s">
        <v>7</v>
      </c>
      <c r="B13" s="158">
        <v>40</v>
      </c>
      <c r="C13" s="327">
        <v>8538.75</v>
      </c>
      <c r="D13" s="328">
        <f>C13*1.2</f>
        <v>10246.5</v>
      </c>
    </row>
    <row r="14" spans="1:4" ht="15" customHeight="1" x14ac:dyDescent="0.25">
      <c r="A14" s="4" t="s">
        <v>8</v>
      </c>
      <c r="B14" s="158">
        <v>40</v>
      </c>
      <c r="C14" s="327">
        <v>10085.166666666668</v>
      </c>
      <c r="D14" s="328">
        <f>C14*1.2</f>
        <v>12102.2</v>
      </c>
    </row>
    <row r="15" spans="1:4" x14ac:dyDescent="0.25">
      <c r="A15" s="374" t="s">
        <v>11</v>
      </c>
      <c r="B15" s="158">
        <v>16</v>
      </c>
      <c r="C15" s="327">
        <v>23704.428</v>
      </c>
      <c r="D15" s="328">
        <f>C15*1.2</f>
        <v>28445.313599999998</v>
      </c>
    </row>
    <row r="16" spans="1:4" x14ac:dyDescent="0.25">
      <c r="A16" s="374"/>
      <c r="B16" s="158">
        <v>25</v>
      </c>
      <c r="C16" s="327">
        <v>24963.994000000002</v>
      </c>
      <c r="D16" s="328">
        <f t="shared" ref="D16:D20" si="0">C16*1.2</f>
        <v>29956.792800000003</v>
      </c>
    </row>
    <row r="17" spans="1:4" x14ac:dyDescent="0.25">
      <c r="A17" s="374" t="s">
        <v>14</v>
      </c>
      <c r="B17" s="158">
        <v>16</v>
      </c>
      <c r="C17" s="327">
        <v>52677.086000000003</v>
      </c>
      <c r="D17" s="328">
        <f t="shared" si="0"/>
        <v>63212.503199999999</v>
      </c>
    </row>
    <row r="18" spans="1:4" x14ac:dyDescent="0.25">
      <c r="A18" s="374"/>
      <c r="B18" s="158">
        <v>25</v>
      </c>
      <c r="C18" s="327">
        <v>53110.662000000004</v>
      </c>
      <c r="D18" s="328">
        <f t="shared" si="0"/>
        <v>63732.794399999999</v>
      </c>
    </row>
    <row r="19" spans="1:4" x14ac:dyDescent="0.25">
      <c r="A19" s="374" t="s">
        <v>16</v>
      </c>
      <c r="B19" s="158">
        <v>16</v>
      </c>
      <c r="C19" s="327">
        <v>76343.410000000018</v>
      </c>
      <c r="D19" s="328">
        <f t="shared" si="0"/>
        <v>91612.092000000019</v>
      </c>
    </row>
    <row r="20" spans="1:4" x14ac:dyDescent="0.25">
      <c r="A20" s="374"/>
      <c r="B20" s="158">
        <v>25</v>
      </c>
      <c r="C20" s="327">
        <v>78756.194000000003</v>
      </c>
      <c r="D20" s="328">
        <f t="shared" si="0"/>
        <v>94507.432799999995</v>
      </c>
    </row>
    <row r="21" spans="1:4" x14ac:dyDescent="0.25">
      <c r="A21" s="47" t="s">
        <v>20</v>
      </c>
      <c r="B21" s="158">
        <v>16</v>
      </c>
      <c r="C21" s="327">
        <v>220652.78400000001</v>
      </c>
      <c r="D21" s="328">
        <f t="shared" ref="D21" si="1">C21*1.2</f>
        <v>264783.34080000001</v>
      </c>
    </row>
    <row r="22" spans="1:4" x14ac:dyDescent="0.25">
      <c r="A22" s="47" t="s">
        <v>22</v>
      </c>
      <c r="B22" s="158">
        <v>16</v>
      </c>
      <c r="C22" s="327">
        <v>371239.33</v>
      </c>
      <c r="D22" s="328">
        <f t="shared" ref="D22" si="2">C22*1.2</f>
        <v>445487.196</v>
      </c>
    </row>
    <row r="23" spans="1:4" ht="15" customHeight="1" x14ac:dyDescent="0.25">
      <c r="A23" s="371" t="s">
        <v>320</v>
      </c>
      <c r="B23" s="371"/>
      <c r="C23" s="371"/>
      <c r="D23" s="371"/>
    </row>
    <row r="24" spans="1:4" x14ac:dyDescent="0.25">
      <c r="A24" s="374" t="s">
        <v>11</v>
      </c>
      <c r="B24" s="158">
        <v>16</v>
      </c>
      <c r="C24" s="327">
        <v>22871.222000000002</v>
      </c>
      <c r="D24" s="328">
        <f>C24*1.2</f>
        <v>27445.466400000001</v>
      </c>
    </row>
    <row r="25" spans="1:4" x14ac:dyDescent="0.25">
      <c r="A25" s="374"/>
      <c r="B25" s="158">
        <v>25</v>
      </c>
      <c r="C25" s="327">
        <v>23006.566000000003</v>
      </c>
      <c r="D25" s="328">
        <f t="shared" ref="D25:D29" si="3">C25*1.2</f>
        <v>27607.879200000003</v>
      </c>
    </row>
    <row r="26" spans="1:4" x14ac:dyDescent="0.25">
      <c r="A26" s="374" t="s">
        <v>14</v>
      </c>
      <c r="B26" s="158">
        <v>16</v>
      </c>
      <c r="C26" s="327">
        <v>48260.872000000003</v>
      </c>
      <c r="D26" s="328">
        <f t="shared" si="3"/>
        <v>57913.046399999999</v>
      </c>
    </row>
    <row r="27" spans="1:4" x14ac:dyDescent="0.25">
      <c r="A27" s="374"/>
      <c r="B27" s="158">
        <v>25</v>
      </c>
      <c r="C27" s="327">
        <v>48523.288000000008</v>
      </c>
      <c r="D27" s="328">
        <f t="shared" si="3"/>
        <v>58227.945600000006</v>
      </c>
    </row>
    <row r="28" spans="1:4" x14ac:dyDescent="0.25">
      <c r="A28" s="374" t="s">
        <v>16</v>
      </c>
      <c r="B28" s="158">
        <v>16</v>
      </c>
      <c r="C28" s="327">
        <v>70407.94200000001</v>
      </c>
      <c r="D28" s="328">
        <f t="shared" si="3"/>
        <v>84489.530400000003</v>
      </c>
    </row>
    <row r="29" spans="1:4" x14ac:dyDescent="0.25">
      <c r="A29" s="374"/>
      <c r="B29" s="158">
        <v>25</v>
      </c>
      <c r="C29" s="327">
        <v>73607.006000000008</v>
      </c>
      <c r="D29" s="328">
        <f t="shared" si="3"/>
        <v>88328.407200000001</v>
      </c>
    </row>
  </sheetData>
  <mergeCells count="15">
    <mergeCell ref="A26:A27"/>
    <mergeCell ref="A28:A29"/>
    <mergeCell ref="B8:D8"/>
    <mergeCell ref="A12:D12"/>
    <mergeCell ref="A23:D23"/>
    <mergeCell ref="A15:A16"/>
    <mergeCell ref="A17:A18"/>
    <mergeCell ref="A19:A20"/>
    <mergeCell ref="A24:A25"/>
    <mergeCell ref="A1:D1"/>
    <mergeCell ref="A4:D4"/>
    <mergeCell ref="A6:D6"/>
    <mergeCell ref="A10:A11"/>
    <mergeCell ref="B10:D10"/>
    <mergeCell ref="B3:D3"/>
  </mergeCells>
  <printOptions horizontalCentered="1"/>
  <pageMargins left="0.23622047244094491" right="0.23622047244094491" top="0.11811023622047245" bottom="0.11811023622047245" header="0.31496062992125984" footer="0.31496062992125984"/>
  <pageSetup paperSize="9" orientation="portrait" r:id="rId1"/>
  <headerFooter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theme="4"/>
  </sheetPr>
  <dimension ref="A1:O43"/>
  <sheetViews>
    <sheetView topLeftCell="A7" zoomScaleNormal="100" workbookViewId="0">
      <selection activeCell="Q18" sqref="Q18"/>
    </sheetView>
  </sheetViews>
  <sheetFormatPr defaultRowHeight="15" x14ac:dyDescent="0.25"/>
  <cols>
    <col min="1" max="1" width="14.5703125" customWidth="1"/>
    <col min="2" max="2" width="14.7109375" hidden="1" customWidth="1"/>
    <col min="3" max="3" width="14.7109375" customWidth="1"/>
    <col min="4" max="4" width="13.140625" hidden="1" customWidth="1"/>
    <col min="5" max="5" width="14.7109375" customWidth="1"/>
    <col min="6" max="6" width="14.7109375" hidden="1" customWidth="1"/>
    <col min="7" max="7" width="14.7109375" customWidth="1"/>
    <col min="8" max="8" width="14.7109375" hidden="1" customWidth="1"/>
    <col min="9" max="9" width="14.7109375" customWidth="1"/>
    <col min="10" max="10" width="14.7109375" hidden="1" customWidth="1"/>
    <col min="11" max="11" width="14.7109375" customWidth="1"/>
    <col min="12" max="12" width="14.7109375" hidden="1" customWidth="1"/>
    <col min="13" max="13" width="14.7109375" customWidth="1"/>
    <col min="15" max="15" width="13.7109375" customWidth="1"/>
    <col min="16" max="16" width="19.28515625" customWidth="1"/>
    <col min="17" max="17" width="21.42578125" customWidth="1"/>
    <col min="18" max="18" width="13" customWidth="1"/>
  </cols>
  <sheetData>
    <row r="1" spans="1:15" ht="60" customHeight="1" x14ac:dyDescent="0.25">
      <c r="A1" s="381" t="s">
        <v>345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</row>
    <row r="2" spans="1:15" ht="24" customHeight="1" x14ac:dyDescent="0.25">
      <c r="A2" s="390" t="s">
        <v>324</v>
      </c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</row>
    <row r="3" spans="1:15" ht="3.75" customHeight="1" x14ac:dyDescent="0.25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</row>
    <row r="4" spans="1:15" ht="136.5" customHeight="1" x14ac:dyDescent="0.25">
      <c r="A4" s="391"/>
      <c r="B4" s="391"/>
      <c r="C4" s="391"/>
      <c r="D4" s="209"/>
      <c r="E4" s="392" t="s">
        <v>344</v>
      </c>
      <c r="F4" s="392"/>
      <c r="G4" s="392"/>
      <c r="H4" s="392"/>
      <c r="I4" s="392"/>
      <c r="J4" s="210"/>
      <c r="K4" s="392"/>
      <c r="L4" s="392"/>
      <c r="M4" s="392"/>
    </row>
    <row r="5" spans="1:15" ht="2.1" customHeight="1" x14ac:dyDescent="0.25">
      <c r="A5" s="1"/>
      <c r="B5" s="1"/>
      <c r="C5" s="2"/>
      <c r="D5" s="2"/>
      <c r="E5" s="2"/>
      <c r="F5" s="2"/>
      <c r="G5" s="2"/>
      <c r="H5" s="2"/>
      <c r="I5" s="3"/>
      <c r="J5" s="3"/>
      <c r="K5" s="2"/>
      <c r="L5" s="2"/>
      <c r="M5" s="2"/>
    </row>
    <row r="6" spans="1:15" ht="22.5" customHeight="1" x14ac:dyDescent="0.25">
      <c r="A6" s="383" t="s">
        <v>354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</row>
    <row r="7" spans="1:15" ht="2.1" customHeight="1" x14ac:dyDescent="0.25">
      <c r="A7" s="187"/>
      <c r="B7" s="187"/>
      <c r="C7" s="201"/>
      <c r="D7" s="201"/>
      <c r="E7" s="201"/>
      <c r="F7" s="201"/>
      <c r="G7" s="198"/>
      <c r="H7" s="198"/>
      <c r="I7" s="198"/>
      <c r="J7" s="198"/>
      <c r="K7" s="198"/>
      <c r="L7" s="198"/>
      <c r="M7" s="198"/>
    </row>
    <row r="8" spans="1:15" ht="37.5" customHeight="1" x14ac:dyDescent="0.25">
      <c r="A8" s="383" t="s">
        <v>356</v>
      </c>
      <c r="B8" s="384"/>
      <c r="C8" s="384"/>
      <c r="D8" s="384"/>
      <c r="E8" s="384"/>
      <c r="F8" s="384"/>
      <c r="G8" s="384"/>
      <c r="H8" s="384"/>
      <c r="I8" s="384"/>
      <c r="J8" s="384"/>
      <c r="K8" s="384"/>
      <c r="L8" s="384"/>
      <c r="M8" s="384"/>
    </row>
    <row r="9" spans="1:15" ht="2.1" customHeight="1" x14ac:dyDescent="0.25">
      <c r="A9" s="188"/>
      <c r="B9" s="188"/>
      <c r="C9" s="202"/>
      <c r="D9" s="202"/>
      <c r="E9" s="202"/>
      <c r="F9" s="202"/>
      <c r="G9" s="198"/>
      <c r="H9" s="198"/>
      <c r="I9" s="198"/>
      <c r="J9" s="198"/>
      <c r="K9" s="198"/>
      <c r="L9" s="198"/>
      <c r="M9" s="198"/>
    </row>
    <row r="10" spans="1:15" ht="21" customHeight="1" x14ac:dyDescent="0.25">
      <c r="A10" s="385" t="s">
        <v>53</v>
      </c>
      <c r="B10" s="387" t="s">
        <v>343</v>
      </c>
      <c r="C10" s="388"/>
      <c r="D10" s="388"/>
      <c r="E10" s="388"/>
      <c r="F10" s="388"/>
      <c r="G10" s="388"/>
      <c r="H10" s="388"/>
      <c r="I10" s="388"/>
      <c r="J10" s="388"/>
      <c r="K10" s="388"/>
      <c r="L10" s="388"/>
      <c r="M10" s="389"/>
    </row>
    <row r="11" spans="1:15" ht="20.25" customHeight="1" x14ac:dyDescent="0.25">
      <c r="A11" s="386"/>
      <c r="B11" s="387" t="s">
        <v>214</v>
      </c>
      <c r="C11" s="388"/>
      <c r="D11" s="388"/>
      <c r="E11" s="389"/>
      <c r="F11" s="387" t="s">
        <v>215</v>
      </c>
      <c r="G11" s="388"/>
      <c r="H11" s="388"/>
      <c r="I11" s="389"/>
      <c r="J11" s="376" t="s">
        <v>2</v>
      </c>
      <c r="K11" s="378" t="s">
        <v>216</v>
      </c>
      <c r="L11" s="378"/>
      <c r="M11" s="379"/>
    </row>
    <row r="12" spans="1:15" ht="22.5" customHeight="1" x14ac:dyDescent="0.25">
      <c r="A12" s="386"/>
      <c r="B12" s="204" t="s">
        <v>2</v>
      </c>
      <c r="C12" s="205" t="s">
        <v>3</v>
      </c>
      <c r="D12" s="205" t="s">
        <v>2</v>
      </c>
      <c r="E12" s="203" t="s">
        <v>4</v>
      </c>
      <c r="F12" s="204" t="s">
        <v>2</v>
      </c>
      <c r="G12" s="205" t="s">
        <v>3</v>
      </c>
      <c r="H12" s="205" t="s">
        <v>2</v>
      </c>
      <c r="I12" s="203" t="s">
        <v>4</v>
      </c>
      <c r="J12" s="377"/>
      <c r="K12" s="205" t="s">
        <v>3</v>
      </c>
      <c r="L12" s="205" t="s">
        <v>2</v>
      </c>
      <c r="M12" s="203" t="s">
        <v>4</v>
      </c>
    </row>
    <row r="13" spans="1:15" ht="15.75" x14ac:dyDescent="0.25">
      <c r="A13" s="206" t="s">
        <v>5</v>
      </c>
      <c r="B13" s="207">
        <v>1798.1720323875002</v>
      </c>
      <c r="C13" s="329">
        <f>B13*1.2</f>
        <v>2157.806438865</v>
      </c>
      <c r="D13" s="329"/>
      <c r="E13" s="330"/>
      <c r="F13" s="329">
        <v>2067.6483221624999</v>
      </c>
      <c r="G13" s="329">
        <f>F13*1.2</f>
        <v>2481.1779865949998</v>
      </c>
      <c r="H13" s="329"/>
      <c r="I13" s="330"/>
      <c r="J13" s="329">
        <v>2247.2991820125008</v>
      </c>
      <c r="K13" s="329">
        <f>J13*1.2</f>
        <v>2696.7590184150008</v>
      </c>
      <c r="L13" s="329"/>
      <c r="M13" s="331"/>
      <c r="O13" s="60"/>
    </row>
    <row r="14" spans="1:15" ht="15.75" x14ac:dyDescent="0.25">
      <c r="A14" s="206" t="s">
        <v>6</v>
      </c>
      <c r="B14" s="207">
        <v>1997.7840988875002</v>
      </c>
      <c r="C14" s="329">
        <f t="shared" ref="C14:C31" si="0">B14*1.2</f>
        <v>2397.3409186650001</v>
      </c>
      <c r="D14" s="329"/>
      <c r="E14" s="330"/>
      <c r="F14" s="329">
        <v>2297.2021986375003</v>
      </c>
      <c r="G14" s="329">
        <f t="shared" ref="G14:G31" si="1">F14*1.2</f>
        <v>2756.642638365</v>
      </c>
      <c r="H14" s="329"/>
      <c r="I14" s="330"/>
      <c r="J14" s="329">
        <v>2496.8142651375001</v>
      </c>
      <c r="K14" s="329">
        <f t="shared" ref="K14:K27" si="2">J14*1.2</f>
        <v>2996.1771181650001</v>
      </c>
      <c r="L14" s="329"/>
      <c r="M14" s="331"/>
      <c r="O14" s="60"/>
    </row>
    <row r="15" spans="1:15" ht="15.75" x14ac:dyDescent="0.25">
      <c r="A15" s="206" t="s">
        <v>7</v>
      </c>
      <c r="B15" s="207">
        <v>2358.749252475</v>
      </c>
      <c r="C15" s="329">
        <f t="shared" si="0"/>
        <v>2830.49910297</v>
      </c>
      <c r="D15" s="329"/>
      <c r="E15" s="330"/>
      <c r="F15" s="329">
        <v>2713.0606705125006</v>
      </c>
      <c r="G15" s="329">
        <f t="shared" si="1"/>
        <v>3255.6728046150006</v>
      </c>
      <c r="H15" s="329"/>
      <c r="I15" s="330"/>
      <c r="J15" s="329">
        <v>2949.2682825375005</v>
      </c>
      <c r="K15" s="329">
        <f t="shared" si="2"/>
        <v>3539.1219390450005</v>
      </c>
      <c r="L15" s="329"/>
      <c r="M15" s="331"/>
      <c r="O15" s="60"/>
    </row>
    <row r="16" spans="1:15" ht="15.75" x14ac:dyDescent="0.25">
      <c r="A16" s="206" t="s">
        <v>8</v>
      </c>
      <c r="B16" s="207">
        <v>2762.963687137501</v>
      </c>
      <c r="C16" s="329">
        <f t="shared" si="0"/>
        <v>3315.5564245650012</v>
      </c>
      <c r="D16" s="329"/>
      <c r="E16" s="330"/>
      <c r="F16" s="329">
        <v>3177.1587251250007</v>
      </c>
      <c r="G16" s="329">
        <f t="shared" si="1"/>
        <v>3812.5904701500008</v>
      </c>
      <c r="H16" s="329"/>
      <c r="I16" s="330"/>
      <c r="J16" s="329">
        <v>3453.2887504500013</v>
      </c>
      <c r="K16" s="329">
        <f t="shared" si="2"/>
        <v>4143.9465005400016</v>
      </c>
      <c r="L16" s="329"/>
      <c r="M16" s="331"/>
      <c r="O16" s="60"/>
    </row>
    <row r="17" spans="1:15" ht="15.75" x14ac:dyDescent="0.25">
      <c r="A17" s="206" t="s">
        <v>9</v>
      </c>
      <c r="B17" s="207">
        <v>3584.5336841737503</v>
      </c>
      <c r="C17" s="329">
        <f t="shared" si="0"/>
        <v>4301.4404210085004</v>
      </c>
      <c r="D17" s="329"/>
      <c r="E17" s="330"/>
      <c r="F17" s="329">
        <v>4122.4882033912518</v>
      </c>
      <c r="G17" s="329">
        <f t="shared" si="1"/>
        <v>4946.9858440695016</v>
      </c>
      <c r="H17" s="329"/>
      <c r="I17" s="330"/>
      <c r="J17" s="329">
        <v>6110.6243857312493</v>
      </c>
      <c r="K17" s="329">
        <f t="shared" si="2"/>
        <v>7332.7492628774989</v>
      </c>
      <c r="L17" s="329"/>
      <c r="M17" s="331"/>
      <c r="O17" s="60"/>
    </row>
    <row r="18" spans="1:15" ht="15.75" x14ac:dyDescent="0.25">
      <c r="A18" s="206" t="s">
        <v>10</v>
      </c>
      <c r="B18" s="207">
        <v>4174.0546539037496</v>
      </c>
      <c r="C18" s="329">
        <f t="shared" si="0"/>
        <v>5008.8655846844995</v>
      </c>
      <c r="D18" s="329">
        <v>15048.234798575</v>
      </c>
      <c r="E18" s="330">
        <f>D18*1.2</f>
        <v>18057.881758290001</v>
      </c>
      <c r="F18" s="329">
        <v>4799.5889672981248</v>
      </c>
      <c r="G18" s="329">
        <f t="shared" si="1"/>
        <v>5759.5067607577494</v>
      </c>
      <c r="H18" s="329">
        <v>15616.902356206248</v>
      </c>
      <c r="I18" s="330">
        <f>H18*1.2</f>
        <v>18740.282827447496</v>
      </c>
      <c r="J18" s="329">
        <v>6806.7714676500009</v>
      </c>
      <c r="K18" s="329">
        <f t="shared" si="2"/>
        <v>8168.1257611800011</v>
      </c>
      <c r="L18" s="329">
        <v>15997.753105812501</v>
      </c>
      <c r="M18" s="330">
        <f>L18*1.2</f>
        <v>19197.303726974998</v>
      </c>
      <c r="O18" s="60"/>
    </row>
    <row r="19" spans="1:15" ht="15.75" x14ac:dyDescent="0.25">
      <c r="A19" s="206" t="s">
        <v>11</v>
      </c>
      <c r="B19" s="207">
        <v>5073.1406700975012</v>
      </c>
      <c r="C19" s="329">
        <f t="shared" si="0"/>
        <v>6087.7688041170013</v>
      </c>
      <c r="D19" s="329">
        <v>16587.364808300001</v>
      </c>
      <c r="E19" s="330">
        <f t="shared" ref="E19:E34" si="3">D19*1.2</f>
        <v>19904.837769959999</v>
      </c>
      <c r="F19" s="329">
        <v>5834.3280170175012</v>
      </c>
      <c r="G19" s="329">
        <f t="shared" si="1"/>
        <v>7001.1936204210015</v>
      </c>
      <c r="H19" s="329">
        <v>17279.353305500001</v>
      </c>
      <c r="I19" s="330">
        <f t="shared" ref="I19:I34" si="4">H19*1.2</f>
        <v>20735.223966599999</v>
      </c>
      <c r="J19" s="329">
        <v>7318.2773880562518</v>
      </c>
      <c r="K19" s="329">
        <f t="shared" si="2"/>
        <v>8781.9328656675025</v>
      </c>
      <c r="L19" s="329">
        <v>17741.3342624375</v>
      </c>
      <c r="M19" s="330">
        <f t="shared" ref="M19:M34" si="5">L19*1.2</f>
        <v>21289.601114925001</v>
      </c>
      <c r="O19" s="60"/>
    </row>
    <row r="20" spans="1:15" ht="15.75" x14ac:dyDescent="0.25">
      <c r="A20" s="206" t="s">
        <v>12</v>
      </c>
      <c r="B20" s="207">
        <v>5973.391090012502</v>
      </c>
      <c r="C20" s="329">
        <f t="shared" si="0"/>
        <v>7168.0693080150022</v>
      </c>
      <c r="D20" s="329">
        <v>17646.367309587502</v>
      </c>
      <c r="E20" s="330">
        <f t="shared" si="3"/>
        <v>21175.640771505001</v>
      </c>
      <c r="F20" s="329">
        <v>6869.3997535143762</v>
      </c>
      <c r="G20" s="329">
        <f t="shared" si="1"/>
        <v>8243.2797042172515</v>
      </c>
      <c r="H20" s="329">
        <v>18460.920640043751</v>
      </c>
      <c r="I20" s="330">
        <f t="shared" si="4"/>
        <v>22153.104768052501</v>
      </c>
      <c r="J20" s="329">
        <v>8296.3765139062507</v>
      </c>
      <c r="K20" s="329">
        <f t="shared" si="2"/>
        <v>9955.6518166875012</v>
      </c>
      <c r="L20" s="329">
        <v>33790.446851562505</v>
      </c>
      <c r="M20" s="330">
        <f t="shared" si="5"/>
        <v>40548.536221875002</v>
      </c>
      <c r="O20" s="60"/>
    </row>
    <row r="21" spans="1:15" ht="15.75" x14ac:dyDescent="0.25">
      <c r="A21" s="206" t="s">
        <v>13</v>
      </c>
      <c r="B21" s="207">
        <v>6900.2564521275008</v>
      </c>
      <c r="C21" s="329">
        <f t="shared" si="0"/>
        <v>8280.3077425530009</v>
      </c>
      <c r="D21" s="329">
        <v>18729.565212875001</v>
      </c>
      <c r="E21" s="330">
        <f t="shared" si="3"/>
        <v>22475.478255450002</v>
      </c>
      <c r="F21" s="329">
        <v>7934.2469565975016</v>
      </c>
      <c r="G21" s="329">
        <f t="shared" si="1"/>
        <v>9521.0963479170023</v>
      </c>
      <c r="H21" s="329">
        <v>19669.556580575005</v>
      </c>
      <c r="I21" s="330">
        <f t="shared" si="4"/>
        <v>23603.467896690006</v>
      </c>
      <c r="J21" s="329">
        <v>9242.0386789500008</v>
      </c>
      <c r="K21" s="329">
        <f t="shared" si="2"/>
        <v>11090.446414740001</v>
      </c>
      <c r="L21" s="329">
        <v>35632.473050074994</v>
      </c>
      <c r="M21" s="330">
        <f t="shared" si="5"/>
        <v>42758.967660089991</v>
      </c>
      <c r="O21" s="60"/>
    </row>
    <row r="22" spans="1:15" ht="15.75" x14ac:dyDescent="0.25">
      <c r="A22" s="206" t="s">
        <v>14</v>
      </c>
      <c r="B22" s="207">
        <v>7992.7998294375011</v>
      </c>
      <c r="C22" s="329">
        <f t="shared" si="0"/>
        <v>9591.359795325001</v>
      </c>
      <c r="D22" s="329">
        <v>20444.565550887502</v>
      </c>
      <c r="E22" s="330">
        <f t="shared" si="3"/>
        <v>24533.478661065001</v>
      </c>
      <c r="F22" s="329">
        <v>9191.719803853126</v>
      </c>
      <c r="G22" s="329">
        <f t="shared" si="1"/>
        <v>11030.06376462375</v>
      </c>
      <c r="H22" s="329">
        <v>21534.492800356249</v>
      </c>
      <c r="I22" s="330">
        <f t="shared" si="4"/>
        <v>25841.391360427497</v>
      </c>
      <c r="J22" s="329">
        <v>9990.9997867968777</v>
      </c>
      <c r="K22" s="329">
        <f t="shared" si="2"/>
        <v>11989.199744156253</v>
      </c>
      <c r="L22" s="329">
        <v>39238.192833125009</v>
      </c>
      <c r="M22" s="330">
        <f t="shared" si="5"/>
        <v>47085.831399750008</v>
      </c>
      <c r="O22" s="60"/>
    </row>
    <row r="23" spans="1:15" ht="15.75" x14ac:dyDescent="0.25">
      <c r="A23" s="206" t="s">
        <v>15</v>
      </c>
      <c r="B23" s="207">
        <v>9142.2326456999999</v>
      </c>
      <c r="C23" s="329">
        <f t="shared" si="0"/>
        <v>10970.679174839999</v>
      </c>
      <c r="D23" s="329">
        <v>21248.911446125006</v>
      </c>
      <c r="E23" s="330">
        <f t="shared" si="3"/>
        <v>25498.693735350007</v>
      </c>
      <c r="F23" s="329">
        <v>10514.565602887498</v>
      </c>
      <c r="G23" s="329">
        <f t="shared" si="1"/>
        <v>12617.478723464998</v>
      </c>
      <c r="H23" s="329">
        <v>22496.486861750003</v>
      </c>
      <c r="I23" s="330">
        <f t="shared" si="4"/>
        <v>26995.784234100003</v>
      </c>
      <c r="J23" s="329">
        <v>11427.790807125002</v>
      </c>
      <c r="K23" s="329">
        <f t="shared" si="2"/>
        <v>13713.348968550003</v>
      </c>
      <c r="L23" s="329">
        <v>39756.125657187498</v>
      </c>
      <c r="M23" s="330">
        <f t="shared" si="5"/>
        <v>47707.350788624994</v>
      </c>
      <c r="O23" s="60"/>
    </row>
    <row r="24" spans="1:15" ht="15.75" x14ac:dyDescent="0.25">
      <c r="A24" s="206" t="s">
        <v>16</v>
      </c>
      <c r="B24" s="207">
        <v>15066.71877942</v>
      </c>
      <c r="C24" s="329">
        <f t="shared" si="0"/>
        <v>18080.062535303998</v>
      </c>
      <c r="D24" s="329">
        <v>39198.311500224576</v>
      </c>
      <c r="E24" s="330">
        <f t="shared" si="3"/>
        <v>47037.973800269487</v>
      </c>
      <c r="F24" s="329">
        <v>17326.327372200001</v>
      </c>
      <c r="G24" s="329">
        <f t="shared" si="1"/>
        <v>20791.59284664</v>
      </c>
      <c r="H24" s="329">
        <v>41047.089685389845</v>
      </c>
      <c r="I24" s="330">
        <f t="shared" si="4"/>
        <v>49256.507622467812</v>
      </c>
      <c r="J24" s="329">
        <v>23541.748092843754</v>
      </c>
      <c r="K24" s="329">
        <f t="shared" si="2"/>
        <v>28250.097711412505</v>
      </c>
      <c r="L24" s="329">
        <v>45884.051278999999</v>
      </c>
      <c r="M24" s="330">
        <f t="shared" si="5"/>
        <v>55060.861534799995</v>
      </c>
      <c r="O24" s="60"/>
    </row>
    <row r="25" spans="1:15" ht="15.75" x14ac:dyDescent="0.25">
      <c r="A25" s="206" t="s">
        <v>17</v>
      </c>
      <c r="B25" s="207">
        <v>17668.728603603002</v>
      </c>
      <c r="C25" s="329">
        <f t="shared" si="0"/>
        <v>21202.474324323601</v>
      </c>
      <c r="D25" s="329">
        <v>41894.766025656783</v>
      </c>
      <c r="E25" s="330">
        <f t="shared" si="3"/>
        <v>50273.719230788141</v>
      </c>
      <c r="F25" s="329">
        <v>20319.244159945501</v>
      </c>
      <c r="G25" s="329">
        <f t="shared" si="1"/>
        <v>24383.092991934602</v>
      </c>
      <c r="H25" s="329">
        <v>44063.364365648311</v>
      </c>
      <c r="I25" s="330">
        <f t="shared" si="4"/>
        <v>52876.037238777972</v>
      </c>
      <c r="J25" s="329">
        <v>27608.677604392506</v>
      </c>
      <c r="K25" s="329">
        <f t="shared" si="2"/>
        <v>33130.413125271007</v>
      </c>
      <c r="L25" s="329">
        <v>49472.410861115008</v>
      </c>
      <c r="M25" s="330">
        <f t="shared" si="5"/>
        <v>59366.893033338005</v>
      </c>
      <c r="O25" s="60"/>
    </row>
    <row r="26" spans="1:15" ht="15.75" x14ac:dyDescent="0.25">
      <c r="A26" s="206" t="s">
        <v>18</v>
      </c>
      <c r="B26" s="207">
        <v>22392.387358716383</v>
      </c>
      <c r="C26" s="329">
        <f t="shared" si="0"/>
        <v>26870.864830459661</v>
      </c>
      <c r="D26" s="329">
        <v>44293.447089363355</v>
      </c>
      <c r="E26" s="330">
        <f t="shared" si="3"/>
        <v>53152.136507236028</v>
      </c>
      <c r="F26" s="329">
        <v>25750.394616090383</v>
      </c>
      <c r="G26" s="329">
        <f t="shared" si="1"/>
        <v>30900.473539308459</v>
      </c>
      <c r="H26" s="329">
        <v>47040.916719989415</v>
      </c>
      <c r="I26" s="330">
        <f t="shared" si="4"/>
        <v>56449.100063987295</v>
      </c>
      <c r="J26" s="329">
        <v>38169.486669352511</v>
      </c>
      <c r="K26" s="329">
        <f t="shared" si="2"/>
        <v>45803.384003223015</v>
      </c>
      <c r="L26" s="329">
        <v>53210.665999328761</v>
      </c>
      <c r="M26" s="330">
        <f t="shared" si="5"/>
        <v>63852.799199194509</v>
      </c>
      <c r="O26" s="60"/>
    </row>
    <row r="27" spans="1:15" ht="15.75" x14ac:dyDescent="0.25">
      <c r="A27" s="206" t="s">
        <v>19</v>
      </c>
      <c r="B27" s="207">
        <v>19162.758384000001</v>
      </c>
      <c r="C27" s="329">
        <f t="shared" si="0"/>
        <v>22995.310060799999</v>
      </c>
      <c r="D27" s="329">
        <v>45115.365977489411</v>
      </c>
      <c r="E27" s="330">
        <f t="shared" si="3"/>
        <v>54138.439172987295</v>
      </c>
      <c r="F27" s="329">
        <v>22036.340424656253</v>
      </c>
      <c r="G27" s="329">
        <f t="shared" si="1"/>
        <v>26443.608509587502</v>
      </c>
      <c r="H27" s="329">
        <v>47597.114076787606</v>
      </c>
      <c r="I27" s="330">
        <f t="shared" si="4"/>
        <v>57116.536892145123</v>
      </c>
      <c r="J27" s="329">
        <v>28744.137576000001</v>
      </c>
      <c r="K27" s="329">
        <f t="shared" si="2"/>
        <v>34492.9650912</v>
      </c>
      <c r="L27" s="329">
        <v>51326.882569531248</v>
      </c>
      <c r="M27" s="330">
        <f t="shared" si="5"/>
        <v>61592.259083437493</v>
      </c>
      <c r="O27" s="60"/>
    </row>
    <row r="28" spans="1:15" ht="15.75" x14ac:dyDescent="0.25">
      <c r="A28" s="206" t="s">
        <v>20</v>
      </c>
      <c r="B28" s="207">
        <v>30400.917727950004</v>
      </c>
      <c r="C28" s="329">
        <f t="shared" si="0"/>
        <v>36481.10127354</v>
      </c>
      <c r="D28" s="329">
        <v>54072.229833944926</v>
      </c>
      <c r="E28" s="330">
        <f t="shared" si="3"/>
        <v>64886.675800733909</v>
      </c>
      <c r="F28" s="329">
        <v>34962.053447475009</v>
      </c>
      <c r="G28" s="329">
        <f t="shared" si="1"/>
        <v>41954.464136970011</v>
      </c>
      <c r="H28" s="329">
        <v>58011.398481309334</v>
      </c>
      <c r="I28" s="330">
        <f t="shared" si="4"/>
        <v>69613.678177571201</v>
      </c>
      <c r="J28" s="329"/>
      <c r="K28" s="329"/>
      <c r="L28" s="329">
        <v>95231.037000000011</v>
      </c>
      <c r="M28" s="330">
        <f t="shared" si="5"/>
        <v>114277.24440000001</v>
      </c>
      <c r="O28" s="60"/>
    </row>
    <row r="29" spans="1:15" ht="15.75" x14ac:dyDescent="0.25">
      <c r="A29" s="206" t="s">
        <v>21</v>
      </c>
      <c r="B29" s="207">
        <v>36552.874829625005</v>
      </c>
      <c r="C29" s="329">
        <f t="shared" si="0"/>
        <v>43863.449795550005</v>
      </c>
      <c r="D29" s="329">
        <v>60948.054479661027</v>
      </c>
      <c r="E29" s="330">
        <f t="shared" si="3"/>
        <v>73137.665375593235</v>
      </c>
      <c r="F29" s="329">
        <v>42035.697569250013</v>
      </c>
      <c r="G29" s="329">
        <f t="shared" si="1"/>
        <v>50442.837083100014</v>
      </c>
      <c r="H29" s="329">
        <v>65683.219015783907</v>
      </c>
      <c r="I29" s="330">
        <f t="shared" si="4"/>
        <v>78819.862818940688</v>
      </c>
      <c r="J29" s="329"/>
      <c r="K29" s="329"/>
      <c r="L29" s="329">
        <v>114276.80000000003</v>
      </c>
      <c r="M29" s="330">
        <f t="shared" si="5"/>
        <v>137132.16000000003</v>
      </c>
      <c r="O29" s="60"/>
    </row>
    <row r="30" spans="1:15" ht="15.75" x14ac:dyDescent="0.25">
      <c r="A30" s="206" t="s">
        <v>22</v>
      </c>
      <c r="B30" s="207">
        <v>62202.244284180008</v>
      </c>
      <c r="C30" s="329">
        <f t="shared" si="0"/>
        <v>74642.693141016003</v>
      </c>
      <c r="D30" s="329">
        <v>92902.762571300016</v>
      </c>
      <c r="E30" s="330">
        <f t="shared" si="3"/>
        <v>111483.31508556001</v>
      </c>
      <c r="F30" s="329">
        <v>71533.153726650024</v>
      </c>
      <c r="G30" s="329">
        <f t="shared" si="1"/>
        <v>85839.78447198002</v>
      </c>
      <c r="H30" s="329">
        <v>101385.40751900001</v>
      </c>
      <c r="I30" s="330">
        <f t="shared" si="4"/>
        <v>121662.48902280001</v>
      </c>
      <c r="J30" s="329"/>
      <c r="K30" s="329"/>
      <c r="L30" s="329">
        <v>159602.33867930001</v>
      </c>
      <c r="M30" s="330">
        <f t="shared" si="5"/>
        <v>191522.80641516001</v>
      </c>
      <c r="O30" s="60"/>
    </row>
    <row r="31" spans="1:15" ht="15.75" x14ac:dyDescent="0.25">
      <c r="A31" s="206" t="s">
        <v>23</v>
      </c>
      <c r="B31" s="207">
        <v>62133.161151599998</v>
      </c>
      <c r="C31" s="329">
        <f t="shared" si="0"/>
        <v>74559.793381919997</v>
      </c>
      <c r="D31" s="329">
        <v>100133.45326160001</v>
      </c>
      <c r="E31" s="330">
        <f t="shared" si="3"/>
        <v>120160.14391392001</v>
      </c>
      <c r="F31" s="329">
        <v>71453.230002000011</v>
      </c>
      <c r="G31" s="329">
        <f t="shared" si="1"/>
        <v>85743.876002400008</v>
      </c>
      <c r="H31" s="329">
        <v>109453.52211200002</v>
      </c>
      <c r="I31" s="330">
        <f t="shared" si="4"/>
        <v>131344.22653440002</v>
      </c>
      <c r="J31" s="329"/>
      <c r="K31" s="329"/>
      <c r="L31" s="329">
        <v>172857.05328319999</v>
      </c>
      <c r="M31" s="330">
        <f t="shared" si="5"/>
        <v>207428.46393983997</v>
      </c>
      <c r="O31" s="60"/>
    </row>
    <row r="32" spans="1:15" ht="15.75" x14ac:dyDescent="0.25">
      <c r="A32" s="206" t="s">
        <v>24</v>
      </c>
      <c r="B32" s="208"/>
      <c r="C32" s="329"/>
      <c r="D32" s="329">
        <v>182621.71264535002</v>
      </c>
      <c r="E32" s="330">
        <f t="shared" si="3"/>
        <v>219146.05517442003</v>
      </c>
      <c r="F32" s="329"/>
      <c r="G32" s="329"/>
      <c r="H32" s="329">
        <v>216832.70458300001</v>
      </c>
      <c r="I32" s="330">
        <f t="shared" si="4"/>
        <v>260199.24549960002</v>
      </c>
      <c r="J32" s="329"/>
      <c r="K32" s="329"/>
      <c r="L32" s="329">
        <v>314013.9408532501</v>
      </c>
      <c r="M32" s="330">
        <f t="shared" si="5"/>
        <v>376816.72902390012</v>
      </c>
      <c r="O32" s="60"/>
    </row>
    <row r="33" spans="1:15" ht="15.75" x14ac:dyDescent="0.25">
      <c r="A33" s="206" t="s">
        <v>25</v>
      </c>
      <c r="B33" s="208"/>
      <c r="C33" s="329"/>
      <c r="D33" s="329">
        <v>192927.141</v>
      </c>
      <c r="E33" s="330">
        <f t="shared" si="3"/>
        <v>231512.5692</v>
      </c>
      <c r="F33" s="329"/>
      <c r="G33" s="329"/>
      <c r="H33" s="329">
        <v>228669.14400000003</v>
      </c>
      <c r="I33" s="330">
        <f t="shared" si="4"/>
        <v>274402.97280000005</v>
      </c>
      <c r="J33" s="329"/>
      <c r="K33" s="329"/>
      <c r="L33" s="329">
        <v>324791.96200000006</v>
      </c>
      <c r="M33" s="330">
        <f t="shared" si="5"/>
        <v>389750.35440000007</v>
      </c>
      <c r="O33" s="60"/>
    </row>
    <row r="34" spans="1:15" ht="15.75" x14ac:dyDescent="0.25">
      <c r="A34" s="206" t="s">
        <v>26</v>
      </c>
      <c r="B34" s="208"/>
      <c r="C34" s="329"/>
      <c r="D34" s="329">
        <v>314276.76691015012</v>
      </c>
      <c r="E34" s="330">
        <f t="shared" si="3"/>
        <v>377132.12029218016</v>
      </c>
      <c r="F34" s="329"/>
      <c r="G34" s="329"/>
      <c r="H34" s="329">
        <v>390129.57222194999</v>
      </c>
      <c r="I34" s="330">
        <f t="shared" si="4"/>
        <v>468155.48666633997</v>
      </c>
      <c r="J34" s="329"/>
      <c r="K34" s="329"/>
      <c r="L34" s="329">
        <v>415898.80200055009</v>
      </c>
      <c r="M34" s="330">
        <f t="shared" si="5"/>
        <v>499078.56240066007</v>
      </c>
      <c r="O34" s="60"/>
    </row>
    <row r="35" spans="1:15" ht="15.75" x14ac:dyDescent="0.25">
      <c r="A35" s="206" t="s">
        <v>27</v>
      </c>
      <c r="B35" s="208"/>
      <c r="C35" s="329"/>
      <c r="D35" s="329" t="s">
        <v>29</v>
      </c>
      <c r="E35" s="330" t="s">
        <v>29</v>
      </c>
      <c r="F35" s="329"/>
      <c r="G35" s="329"/>
      <c r="H35" s="329" t="s">
        <v>29</v>
      </c>
      <c r="I35" s="330" t="s">
        <v>29</v>
      </c>
      <c r="J35" s="329"/>
      <c r="K35" s="329"/>
      <c r="L35" s="329" t="s">
        <v>29</v>
      </c>
      <c r="M35" s="330" t="s">
        <v>29</v>
      </c>
    </row>
    <row r="36" spans="1:15" ht="15.75" x14ac:dyDescent="0.25">
      <c r="A36" s="206" t="s">
        <v>28</v>
      </c>
      <c r="B36" s="208"/>
      <c r="C36" s="329"/>
      <c r="D36" s="329" t="s">
        <v>29</v>
      </c>
      <c r="E36" s="330" t="s">
        <v>29</v>
      </c>
      <c r="F36" s="329"/>
      <c r="G36" s="329"/>
      <c r="H36" s="329" t="s">
        <v>29</v>
      </c>
      <c r="I36" s="330" t="s">
        <v>29</v>
      </c>
      <c r="J36" s="329"/>
      <c r="K36" s="329"/>
      <c r="L36" s="329" t="s">
        <v>29</v>
      </c>
      <c r="M36" s="330" t="s">
        <v>29</v>
      </c>
    </row>
    <row r="37" spans="1:15" ht="15.75" x14ac:dyDescent="0.25">
      <c r="A37" s="206" t="s">
        <v>30</v>
      </c>
      <c r="B37" s="208"/>
      <c r="C37" s="329"/>
      <c r="D37" s="329" t="s">
        <v>29</v>
      </c>
      <c r="E37" s="330" t="s">
        <v>29</v>
      </c>
      <c r="F37" s="329"/>
      <c r="G37" s="329"/>
      <c r="H37" s="329" t="s">
        <v>29</v>
      </c>
      <c r="I37" s="330" t="s">
        <v>29</v>
      </c>
      <c r="J37" s="329"/>
      <c r="K37" s="329"/>
      <c r="L37" s="329" t="s">
        <v>29</v>
      </c>
      <c r="M37" s="330" t="s">
        <v>29</v>
      </c>
    </row>
    <row r="38" spans="1:15" ht="15.75" x14ac:dyDescent="0.25">
      <c r="A38" s="206" t="s">
        <v>31</v>
      </c>
      <c r="B38" s="208"/>
      <c r="C38" s="329"/>
      <c r="D38" s="329" t="s">
        <v>29</v>
      </c>
      <c r="E38" s="330" t="s">
        <v>29</v>
      </c>
      <c r="F38" s="329"/>
      <c r="G38" s="329"/>
      <c r="H38" s="329" t="s">
        <v>29</v>
      </c>
      <c r="I38" s="330" t="s">
        <v>29</v>
      </c>
      <c r="J38" s="329"/>
      <c r="K38" s="329"/>
      <c r="L38" s="329" t="s">
        <v>29</v>
      </c>
      <c r="M38" s="330" t="s">
        <v>29</v>
      </c>
    </row>
    <row r="39" spans="1:15" ht="15.75" x14ac:dyDescent="0.25">
      <c r="A39" s="206" t="s">
        <v>32</v>
      </c>
      <c r="B39" s="208"/>
      <c r="C39" s="329"/>
      <c r="D39" s="329" t="s">
        <v>29</v>
      </c>
      <c r="E39" s="330" t="s">
        <v>29</v>
      </c>
      <c r="F39" s="329"/>
      <c r="G39" s="329"/>
      <c r="H39" s="329" t="s">
        <v>29</v>
      </c>
      <c r="I39" s="330" t="s">
        <v>29</v>
      </c>
      <c r="J39" s="329"/>
      <c r="K39" s="329"/>
      <c r="L39" s="329" t="s">
        <v>29</v>
      </c>
      <c r="M39" s="330" t="s">
        <v>29</v>
      </c>
    </row>
    <row r="40" spans="1:15" ht="15.75" x14ac:dyDescent="0.25">
      <c r="A40" s="206" t="s">
        <v>33</v>
      </c>
      <c r="B40" s="208"/>
      <c r="C40" s="329"/>
      <c r="D40" s="329" t="s">
        <v>29</v>
      </c>
      <c r="E40" s="330" t="s">
        <v>29</v>
      </c>
      <c r="F40" s="329"/>
      <c r="G40" s="329"/>
      <c r="H40" s="329" t="s">
        <v>29</v>
      </c>
      <c r="I40" s="330" t="s">
        <v>29</v>
      </c>
      <c r="J40" s="329"/>
      <c r="K40" s="329"/>
      <c r="L40" s="329"/>
      <c r="M40" s="330"/>
    </row>
    <row r="41" spans="1:15" ht="15.75" x14ac:dyDescent="0.25">
      <c r="A41" s="206" t="s">
        <v>34</v>
      </c>
      <c r="B41" s="208"/>
      <c r="C41" s="329"/>
      <c r="D41" s="329" t="s">
        <v>29</v>
      </c>
      <c r="E41" s="330" t="s">
        <v>29</v>
      </c>
      <c r="F41" s="329"/>
      <c r="G41" s="329"/>
      <c r="H41" s="329" t="s">
        <v>29</v>
      </c>
      <c r="I41" s="330" t="s">
        <v>29</v>
      </c>
      <c r="J41" s="329"/>
      <c r="K41" s="329"/>
      <c r="L41" s="329"/>
      <c r="M41" s="330"/>
    </row>
    <row r="42" spans="1:15" ht="15" customHeight="1" x14ac:dyDescent="0.25">
      <c r="A42" s="380" t="s">
        <v>35</v>
      </c>
      <c r="B42" s="380"/>
      <c r="C42" s="380"/>
      <c r="D42" s="380"/>
      <c r="E42" s="380"/>
      <c r="F42" s="380"/>
      <c r="G42" s="380"/>
      <c r="H42" s="380"/>
      <c r="I42" s="380"/>
      <c r="J42" s="380"/>
      <c r="K42" s="380"/>
      <c r="L42" s="380"/>
      <c r="M42" s="380"/>
    </row>
    <row r="43" spans="1:15" ht="15" customHeight="1" x14ac:dyDescent="0.25"/>
  </sheetData>
  <mergeCells count="14">
    <mergeCell ref="J11:J12"/>
    <mergeCell ref="K11:M11"/>
    <mergeCell ref="A42:M42"/>
    <mergeCell ref="A1:M1"/>
    <mergeCell ref="A6:M6"/>
    <mergeCell ref="A8:M8"/>
    <mergeCell ref="A10:A12"/>
    <mergeCell ref="F11:I11"/>
    <mergeCell ref="B11:E11"/>
    <mergeCell ref="B10:M10"/>
    <mergeCell ref="A2:M2"/>
    <mergeCell ref="A4:C4"/>
    <mergeCell ref="K4:M4"/>
    <mergeCell ref="E4:I4"/>
  </mergeCells>
  <printOptions horizontalCentered="1"/>
  <pageMargins left="0.23622047244094491" right="0.23622047244094491" top="0" bottom="0" header="0.31496062992125984" footer="0.23622047244094491"/>
  <pageSetup paperSize="9" scale="93" orientation="portrait" r:id="rId1"/>
  <headerFooter differentFirst="1">
    <oddFooter>&amp;C&amp;F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theme="4"/>
    <pageSetUpPr fitToPage="1"/>
  </sheetPr>
  <dimension ref="A1:M30"/>
  <sheetViews>
    <sheetView topLeftCell="A2" zoomScaleNormal="100" workbookViewId="0">
      <selection activeCell="C13" sqref="C13:G29"/>
    </sheetView>
  </sheetViews>
  <sheetFormatPr defaultRowHeight="15" x14ac:dyDescent="0.25"/>
  <cols>
    <col min="1" max="1" width="28.5703125" customWidth="1"/>
    <col min="2" max="2" width="21.7109375" hidden="1" customWidth="1"/>
    <col min="3" max="3" width="21.7109375" customWidth="1"/>
    <col min="4" max="4" width="20.7109375" hidden="1" customWidth="1"/>
    <col min="5" max="5" width="21.7109375" customWidth="1"/>
    <col min="6" max="6" width="21.7109375" hidden="1" customWidth="1"/>
    <col min="7" max="7" width="21.7109375" customWidth="1"/>
    <col min="9" max="9" width="16.140625" hidden="1" customWidth="1"/>
    <col min="10" max="10" width="17.140625" customWidth="1"/>
    <col min="11" max="11" width="14" customWidth="1"/>
  </cols>
  <sheetData>
    <row r="1" spans="1:13" ht="60" customHeight="1" x14ac:dyDescent="0.25">
      <c r="A1" s="381" t="s">
        <v>345</v>
      </c>
      <c r="B1" s="382"/>
      <c r="C1" s="382"/>
      <c r="D1" s="382"/>
      <c r="E1" s="382"/>
      <c r="F1" s="382"/>
      <c r="G1" s="382"/>
    </row>
    <row r="2" spans="1:13" ht="2.1" customHeight="1" x14ac:dyDescent="0.25">
      <c r="A2" s="1"/>
      <c r="B2" s="1"/>
      <c r="C2" s="1"/>
      <c r="D2" s="1"/>
      <c r="E2" s="1"/>
      <c r="F2" s="1"/>
      <c r="G2" s="1"/>
    </row>
    <row r="3" spans="1:13" ht="23.25" customHeight="1" x14ac:dyDescent="0.25">
      <c r="A3" s="390" t="s">
        <v>355</v>
      </c>
      <c r="B3" s="390"/>
      <c r="C3" s="390"/>
      <c r="D3" s="390"/>
      <c r="E3" s="390"/>
      <c r="F3" s="390"/>
      <c r="G3" s="390"/>
      <c r="H3" s="77"/>
      <c r="I3" s="77"/>
      <c r="J3" s="77"/>
      <c r="K3" s="77"/>
      <c r="L3" s="77"/>
      <c r="M3" s="77"/>
    </row>
    <row r="4" spans="1:13" ht="3.75" customHeight="1" x14ac:dyDescent="0.25">
      <c r="A4" s="213"/>
      <c r="B4" s="213"/>
      <c r="C4" s="213"/>
      <c r="D4" s="213"/>
      <c r="E4" s="213"/>
      <c r="F4" s="213"/>
      <c r="G4" s="213"/>
      <c r="H4" s="77"/>
      <c r="I4" s="77"/>
      <c r="J4" s="77"/>
      <c r="K4" s="77"/>
      <c r="L4" s="77"/>
      <c r="M4" s="77"/>
    </row>
    <row r="5" spans="1:13" ht="105.75" customHeight="1" x14ac:dyDescent="0.25">
      <c r="A5" s="211"/>
      <c r="B5" s="212"/>
      <c r="C5" s="399" t="s">
        <v>349</v>
      </c>
      <c r="D5" s="399"/>
      <c r="E5" s="399"/>
      <c r="F5" s="399"/>
      <c r="G5" s="399"/>
    </row>
    <row r="6" spans="1:13" ht="2.1" customHeight="1" x14ac:dyDescent="0.25">
      <c r="A6" s="9"/>
      <c r="B6" s="9"/>
      <c r="C6" s="9"/>
      <c r="D6" s="9"/>
      <c r="E6" s="9"/>
      <c r="F6" s="9"/>
      <c r="G6" s="9"/>
    </row>
    <row r="7" spans="1:13" ht="20.25" customHeight="1" x14ac:dyDescent="0.25">
      <c r="A7" s="393" t="s">
        <v>353</v>
      </c>
      <c r="B7" s="394"/>
      <c r="C7" s="394"/>
      <c r="D7" s="394"/>
      <c r="E7" s="394"/>
      <c r="F7" s="394"/>
      <c r="G7" s="394"/>
    </row>
    <row r="8" spans="1:13" ht="2.1" customHeight="1" x14ac:dyDescent="0.25">
      <c r="A8" s="215"/>
      <c r="B8" s="216"/>
      <c r="C8" s="216"/>
      <c r="D8" s="216"/>
      <c r="E8" s="216"/>
      <c r="F8" s="216"/>
      <c r="G8" s="216"/>
    </row>
    <row r="9" spans="1:13" ht="33.75" customHeight="1" x14ac:dyDescent="0.25">
      <c r="A9" s="395" t="s">
        <v>356</v>
      </c>
      <c r="B9" s="395"/>
      <c r="C9" s="395"/>
      <c r="D9" s="395"/>
      <c r="E9" s="395"/>
      <c r="F9" s="395"/>
      <c r="G9" s="395"/>
    </row>
    <row r="10" spans="1:13" ht="2.1" customHeight="1" x14ac:dyDescent="0.25">
      <c r="A10" s="215"/>
      <c r="B10" s="216"/>
      <c r="C10" s="216"/>
      <c r="D10" s="216"/>
      <c r="E10" s="216"/>
      <c r="F10" s="216"/>
      <c r="G10" s="216"/>
    </row>
    <row r="11" spans="1:13" ht="29.25" customHeight="1" x14ac:dyDescent="0.25">
      <c r="A11" s="385" t="s">
        <v>53</v>
      </c>
      <c r="B11" s="396" t="s">
        <v>348</v>
      </c>
      <c r="C11" s="397"/>
      <c r="D11" s="397"/>
      <c r="E11" s="397"/>
      <c r="F11" s="397"/>
      <c r="G11" s="398"/>
    </row>
    <row r="12" spans="1:13" ht="15" customHeight="1" x14ac:dyDescent="0.25">
      <c r="A12" s="386"/>
      <c r="B12" s="217" t="s">
        <v>2</v>
      </c>
      <c r="C12" s="218" t="s">
        <v>214</v>
      </c>
      <c r="D12" s="219" t="s">
        <v>2</v>
      </c>
      <c r="E12" s="199" t="s">
        <v>215</v>
      </c>
      <c r="F12" s="219" t="s">
        <v>2</v>
      </c>
      <c r="G12" s="219" t="s">
        <v>216</v>
      </c>
    </row>
    <row r="13" spans="1:13" ht="15.75" x14ac:dyDescent="0.25">
      <c r="A13" s="220" t="s">
        <v>5</v>
      </c>
      <c r="B13" s="221">
        <v>1798.1720323875002</v>
      </c>
      <c r="C13" s="329">
        <f t="shared" ref="C13:C29" si="0">B13*1.2</f>
        <v>2157.806438865</v>
      </c>
      <c r="D13" s="329">
        <v>2067.6483221624999</v>
      </c>
      <c r="E13" s="330">
        <f t="shared" ref="E13:E29" si="1">D13*1.2</f>
        <v>2481.1779865949998</v>
      </c>
      <c r="F13" s="329">
        <v>2247.2991820125008</v>
      </c>
      <c r="G13" s="329">
        <f>F13*1.2</f>
        <v>2696.7590184150008</v>
      </c>
    </row>
    <row r="14" spans="1:13" ht="15.75" x14ac:dyDescent="0.25">
      <c r="A14" s="220" t="s">
        <v>6</v>
      </c>
      <c r="B14" s="221">
        <v>1997.7840988875002</v>
      </c>
      <c r="C14" s="329">
        <f t="shared" si="0"/>
        <v>2397.3409186650001</v>
      </c>
      <c r="D14" s="329">
        <v>2297.2021986375003</v>
      </c>
      <c r="E14" s="330">
        <f t="shared" si="1"/>
        <v>2756.642638365</v>
      </c>
      <c r="F14" s="329">
        <v>2496.8142651375001</v>
      </c>
      <c r="G14" s="329">
        <f t="shared" ref="G14:G27" si="2">F14*1.2</f>
        <v>2996.1771181650001</v>
      </c>
    </row>
    <row r="15" spans="1:13" ht="15.75" x14ac:dyDescent="0.25">
      <c r="A15" s="220" t="s">
        <v>7</v>
      </c>
      <c r="B15" s="221">
        <v>2358.749252475</v>
      </c>
      <c r="C15" s="329">
        <f t="shared" si="0"/>
        <v>2830.49910297</v>
      </c>
      <c r="D15" s="329">
        <v>2713.0606705125006</v>
      </c>
      <c r="E15" s="330">
        <f t="shared" si="1"/>
        <v>3255.6728046150006</v>
      </c>
      <c r="F15" s="329">
        <v>2949.2682825375005</v>
      </c>
      <c r="G15" s="329">
        <f t="shared" si="2"/>
        <v>3539.1219390450005</v>
      </c>
    </row>
    <row r="16" spans="1:13" ht="15.75" x14ac:dyDescent="0.25">
      <c r="A16" s="220" t="s">
        <v>8</v>
      </c>
      <c r="B16" s="221">
        <v>2762.963687137501</v>
      </c>
      <c r="C16" s="329">
        <f t="shared" si="0"/>
        <v>3315.5564245650012</v>
      </c>
      <c r="D16" s="329">
        <v>3177.1587251250007</v>
      </c>
      <c r="E16" s="330">
        <f t="shared" si="1"/>
        <v>3812.5904701500008</v>
      </c>
      <c r="F16" s="329">
        <v>3453.2887504500013</v>
      </c>
      <c r="G16" s="329">
        <f t="shared" si="2"/>
        <v>4143.9465005400016</v>
      </c>
    </row>
    <row r="17" spans="1:9" ht="15.75" x14ac:dyDescent="0.25">
      <c r="A17" s="220" t="s">
        <v>9</v>
      </c>
      <c r="B17" s="221">
        <v>3584.5336841737503</v>
      </c>
      <c r="C17" s="329">
        <f t="shared" si="0"/>
        <v>4301.4404210085004</v>
      </c>
      <c r="D17" s="329">
        <v>4122.4882033912518</v>
      </c>
      <c r="E17" s="330">
        <f t="shared" si="1"/>
        <v>4946.9858440695016</v>
      </c>
      <c r="F17" s="329">
        <v>6110.6243857312493</v>
      </c>
      <c r="G17" s="329">
        <f t="shared" si="2"/>
        <v>7332.7492628774989</v>
      </c>
    </row>
    <row r="18" spans="1:9" ht="15.75" x14ac:dyDescent="0.25">
      <c r="A18" s="220" t="s">
        <v>10</v>
      </c>
      <c r="B18" s="221">
        <v>4174.0546539037496</v>
      </c>
      <c r="C18" s="329">
        <f t="shared" si="0"/>
        <v>5008.8655846844995</v>
      </c>
      <c r="D18" s="329">
        <v>4799.5889672981248</v>
      </c>
      <c r="E18" s="330">
        <f t="shared" si="1"/>
        <v>5759.5067607577494</v>
      </c>
      <c r="F18" s="329">
        <v>6806.7714676500009</v>
      </c>
      <c r="G18" s="329">
        <f t="shared" si="2"/>
        <v>8168.1257611800011</v>
      </c>
    </row>
    <row r="19" spans="1:9" ht="15.75" x14ac:dyDescent="0.25">
      <c r="A19" s="220" t="s">
        <v>11</v>
      </c>
      <c r="B19" s="221">
        <v>5073.1406700975012</v>
      </c>
      <c r="C19" s="329">
        <f t="shared" si="0"/>
        <v>6087.7688041170013</v>
      </c>
      <c r="D19" s="329">
        <v>5834.3280170175012</v>
      </c>
      <c r="E19" s="330">
        <f t="shared" si="1"/>
        <v>7001.1936204210015</v>
      </c>
      <c r="F19" s="329">
        <v>7318.2773880562518</v>
      </c>
      <c r="G19" s="329">
        <f t="shared" si="2"/>
        <v>8781.9328656675025</v>
      </c>
    </row>
    <row r="20" spans="1:9" ht="15.75" x14ac:dyDescent="0.25">
      <c r="A20" s="220" t="s">
        <v>12</v>
      </c>
      <c r="B20" s="221">
        <v>5973.391090012502</v>
      </c>
      <c r="C20" s="329">
        <f t="shared" si="0"/>
        <v>7168.0693080150022</v>
      </c>
      <c r="D20" s="329">
        <v>6869.3997535143762</v>
      </c>
      <c r="E20" s="330">
        <f t="shared" si="1"/>
        <v>8243.2797042172515</v>
      </c>
      <c r="F20" s="329">
        <v>8296.3765139062507</v>
      </c>
      <c r="G20" s="329">
        <f t="shared" si="2"/>
        <v>9955.6518166875012</v>
      </c>
    </row>
    <row r="21" spans="1:9" ht="15.75" x14ac:dyDescent="0.25">
      <c r="A21" s="220" t="s">
        <v>13</v>
      </c>
      <c r="B21" s="221">
        <v>6900.2564521275008</v>
      </c>
      <c r="C21" s="329">
        <f t="shared" si="0"/>
        <v>8280.3077425530009</v>
      </c>
      <c r="D21" s="329">
        <v>7934.2469565975016</v>
      </c>
      <c r="E21" s="330">
        <f t="shared" si="1"/>
        <v>9521.0963479170023</v>
      </c>
      <c r="F21" s="329">
        <v>9242.0386789500008</v>
      </c>
      <c r="G21" s="329">
        <f t="shared" si="2"/>
        <v>11090.446414740001</v>
      </c>
    </row>
    <row r="22" spans="1:9" ht="15.75" x14ac:dyDescent="0.25">
      <c r="A22" s="220" t="s">
        <v>14</v>
      </c>
      <c r="B22" s="221">
        <v>7992.7998294375011</v>
      </c>
      <c r="C22" s="329">
        <f t="shared" si="0"/>
        <v>9591.359795325001</v>
      </c>
      <c r="D22" s="329">
        <v>9191.719803853126</v>
      </c>
      <c r="E22" s="330">
        <f t="shared" si="1"/>
        <v>11030.06376462375</v>
      </c>
      <c r="F22" s="329">
        <v>9990.9997867968777</v>
      </c>
      <c r="G22" s="329">
        <f t="shared" si="2"/>
        <v>11989.199744156253</v>
      </c>
    </row>
    <row r="23" spans="1:9" ht="15.75" x14ac:dyDescent="0.25">
      <c r="A23" s="220" t="s">
        <v>15</v>
      </c>
      <c r="B23" s="221">
        <v>9142.2326456999999</v>
      </c>
      <c r="C23" s="329">
        <f t="shared" si="0"/>
        <v>10970.679174839999</v>
      </c>
      <c r="D23" s="329">
        <v>10514.565602887498</v>
      </c>
      <c r="E23" s="330">
        <f t="shared" si="1"/>
        <v>12617.478723464998</v>
      </c>
      <c r="F23" s="329">
        <v>11427.790807125002</v>
      </c>
      <c r="G23" s="329">
        <f t="shared" si="2"/>
        <v>13713.348968550003</v>
      </c>
    </row>
    <row r="24" spans="1:9" ht="15.75" x14ac:dyDescent="0.25">
      <c r="A24" s="220" t="s">
        <v>16</v>
      </c>
      <c r="B24" s="221">
        <v>15066.71877942</v>
      </c>
      <c r="C24" s="329">
        <f t="shared" si="0"/>
        <v>18080.062535303998</v>
      </c>
      <c r="D24" s="329">
        <v>17326.327372200001</v>
      </c>
      <c r="E24" s="330">
        <f t="shared" si="1"/>
        <v>20791.59284664</v>
      </c>
      <c r="F24" s="329">
        <v>23541.748092843754</v>
      </c>
      <c r="G24" s="329">
        <f t="shared" si="2"/>
        <v>28250.097711412505</v>
      </c>
    </row>
    <row r="25" spans="1:9" ht="15.75" x14ac:dyDescent="0.25">
      <c r="A25" s="220" t="s">
        <v>17</v>
      </c>
      <c r="B25" s="221">
        <v>17668.728603603002</v>
      </c>
      <c r="C25" s="329">
        <f t="shared" si="0"/>
        <v>21202.474324323601</v>
      </c>
      <c r="D25" s="329">
        <v>20319.244159945501</v>
      </c>
      <c r="E25" s="330">
        <f t="shared" si="1"/>
        <v>24383.092991934602</v>
      </c>
      <c r="F25" s="329">
        <v>27608.677604392506</v>
      </c>
      <c r="G25" s="329">
        <f t="shared" si="2"/>
        <v>33130.413125271007</v>
      </c>
    </row>
    <row r="26" spans="1:9" ht="15.75" x14ac:dyDescent="0.25">
      <c r="A26" s="220" t="s">
        <v>18</v>
      </c>
      <c r="B26" s="221">
        <v>22392.387358716383</v>
      </c>
      <c r="C26" s="329">
        <f t="shared" si="0"/>
        <v>26870.864830459661</v>
      </c>
      <c r="D26" s="329">
        <v>25750.394616090383</v>
      </c>
      <c r="E26" s="330">
        <f t="shared" si="1"/>
        <v>30900.473539308459</v>
      </c>
      <c r="F26" s="329">
        <v>38169.486669352511</v>
      </c>
      <c r="G26" s="329">
        <f t="shared" si="2"/>
        <v>45803.384003223015</v>
      </c>
    </row>
    <row r="27" spans="1:9" ht="15.75" x14ac:dyDescent="0.25">
      <c r="A27" s="220" t="s">
        <v>19</v>
      </c>
      <c r="B27" s="221">
        <v>19162.758384000001</v>
      </c>
      <c r="C27" s="329">
        <f t="shared" si="0"/>
        <v>22995.310060799999</v>
      </c>
      <c r="D27" s="329">
        <v>22036.340424656253</v>
      </c>
      <c r="E27" s="330">
        <f t="shared" si="1"/>
        <v>26443.608509587502</v>
      </c>
      <c r="F27" s="329">
        <v>28744.137576000001</v>
      </c>
      <c r="G27" s="329">
        <f t="shared" si="2"/>
        <v>34492.9650912</v>
      </c>
    </row>
    <row r="28" spans="1:9" ht="33" customHeight="1" x14ac:dyDescent="0.25">
      <c r="A28" s="191" t="s">
        <v>346</v>
      </c>
      <c r="B28" s="221">
        <v>30400.917727950004</v>
      </c>
      <c r="C28" s="329">
        <f t="shared" si="0"/>
        <v>36481.10127354</v>
      </c>
      <c r="D28" s="329">
        <v>34962.053447475009</v>
      </c>
      <c r="E28" s="330">
        <f t="shared" si="1"/>
        <v>41954.464136970011</v>
      </c>
      <c r="F28" s="329" t="s">
        <v>29</v>
      </c>
      <c r="G28" s="329" t="s">
        <v>29</v>
      </c>
      <c r="I28">
        <f>D28*1.15</f>
        <v>40206.361464596259</v>
      </c>
    </row>
    <row r="29" spans="1:9" ht="35.25" customHeight="1" x14ac:dyDescent="0.25">
      <c r="A29" s="191" t="s">
        <v>347</v>
      </c>
      <c r="B29" s="221">
        <v>36552.874829625005</v>
      </c>
      <c r="C29" s="329">
        <f t="shared" si="0"/>
        <v>43863.449795550005</v>
      </c>
      <c r="D29" s="329">
        <v>42035.697569250013</v>
      </c>
      <c r="E29" s="330">
        <f t="shared" si="1"/>
        <v>50442.837083100014</v>
      </c>
      <c r="F29" s="329" t="s">
        <v>29</v>
      </c>
      <c r="G29" s="329" t="s">
        <v>29</v>
      </c>
      <c r="I29">
        <f>D29*1.2</f>
        <v>50442.837083100014</v>
      </c>
    </row>
    <row r="30" spans="1:9" x14ac:dyDescent="0.25">
      <c r="I30" s="141"/>
    </row>
  </sheetData>
  <sheetProtection formatCells="0" formatColumns="0" formatRows="0" insertColumns="0" insertRows="0" insertHyperlinks="0" deleteColumns="0" deleteRows="0" sort="0" autoFilter="0" pivotTables="0"/>
  <mergeCells count="7">
    <mergeCell ref="A1:G1"/>
    <mergeCell ref="A7:G7"/>
    <mergeCell ref="A9:G9"/>
    <mergeCell ref="A11:A12"/>
    <mergeCell ref="B11:G11"/>
    <mergeCell ref="A3:G3"/>
    <mergeCell ref="C5:G5"/>
  </mergeCells>
  <printOptions horizont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tabColor rgb="FFFF0000"/>
  </sheetPr>
  <dimension ref="A1:Q38"/>
  <sheetViews>
    <sheetView topLeftCell="A3" zoomScaleNormal="100" workbookViewId="0">
      <selection activeCell="C13" sqref="C13:M30"/>
    </sheetView>
  </sheetViews>
  <sheetFormatPr defaultRowHeight="15" x14ac:dyDescent="0.25"/>
  <cols>
    <col min="1" max="1" width="15.7109375" customWidth="1"/>
    <col min="2" max="2" width="14.7109375" hidden="1" customWidth="1"/>
    <col min="3" max="3" width="14.7109375" customWidth="1"/>
    <col min="4" max="4" width="14.7109375" hidden="1" customWidth="1"/>
    <col min="5" max="5" width="14.7109375" customWidth="1"/>
    <col min="6" max="6" width="14.7109375" hidden="1" customWidth="1"/>
    <col min="7" max="7" width="14.7109375" customWidth="1"/>
    <col min="8" max="8" width="14.7109375" hidden="1" customWidth="1"/>
    <col min="9" max="9" width="14.7109375" customWidth="1"/>
    <col min="10" max="10" width="14.7109375" hidden="1" customWidth="1"/>
    <col min="11" max="11" width="14.7109375" customWidth="1"/>
    <col min="12" max="12" width="14.7109375" hidden="1" customWidth="1"/>
    <col min="13" max="13" width="14.7109375" customWidth="1"/>
    <col min="15" max="15" width="12.5703125" hidden="1" customWidth="1"/>
    <col min="16" max="16" width="11.7109375" hidden="1" customWidth="1"/>
    <col min="17" max="17" width="16.42578125" customWidth="1"/>
    <col min="18" max="18" width="12.5703125" customWidth="1"/>
  </cols>
  <sheetData>
    <row r="1" spans="1:17" ht="60" customHeight="1" x14ac:dyDescent="0.25">
      <c r="A1" s="400" t="s">
        <v>350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</row>
    <row r="2" spans="1:17" ht="2.1" customHeight="1" x14ac:dyDescent="0.25"/>
    <row r="3" spans="1:17" ht="22.5" customHeight="1" x14ac:dyDescent="0.25">
      <c r="A3" s="390" t="s">
        <v>324</v>
      </c>
      <c r="B3" s="390"/>
      <c r="C3" s="390"/>
      <c r="D3" s="390"/>
      <c r="E3" s="390"/>
      <c r="F3" s="390"/>
      <c r="G3" s="390"/>
      <c r="H3" s="390"/>
      <c r="I3" s="390"/>
      <c r="J3" s="390"/>
      <c r="K3" s="390"/>
      <c r="L3" s="390"/>
      <c r="M3" s="390"/>
    </row>
    <row r="4" spans="1:17" s="13" customFormat="1" ht="137.25" customHeight="1" x14ac:dyDescent="0.25">
      <c r="A4" s="407"/>
      <c r="B4" s="407"/>
      <c r="C4" s="407"/>
      <c r="D4" s="200"/>
      <c r="E4" s="407" t="s">
        <v>223</v>
      </c>
      <c r="F4" s="407"/>
      <c r="G4" s="407"/>
      <c r="H4" s="407"/>
      <c r="I4" s="407"/>
      <c r="J4" s="200"/>
      <c r="K4" s="408"/>
      <c r="L4" s="408"/>
      <c r="M4" s="408"/>
    </row>
    <row r="5" spans="1:17" s="13" customFormat="1" ht="2.1" customHeight="1" x14ac:dyDescent="0.25">
      <c r="A5" s="14"/>
      <c r="B5" s="12"/>
      <c r="C5" s="14"/>
      <c r="D5" s="14"/>
      <c r="E5" s="15"/>
      <c r="F5" s="15"/>
      <c r="G5" s="16"/>
      <c r="H5" s="16"/>
      <c r="I5" s="16"/>
      <c r="J5" s="16"/>
      <c r="K5" s="16"/>
      <c r="L5" s="16"/>
      <c r="M5" s="16"/>
    </row>
    <row r="6" spans="1:17" s="13" customFormat="1" ht="22.5" customHeight="1" x14ac:dyDescent="0.25">
      <c r="A6" s="187"/>
      <c r="B6" s="187"/>
      <c r="C6" s="222"/>
      <c r="D6" s="222"/>
      <c r="E6" s="222"/>
      <c r="F6" s="222"/>
      <c r="G6" s="402" t="s">
        <v>352</v>
      </c>
      <c r="H6" s="383"/>
      <c r="I6" s="383"/>
      <c r="J6" s="383"/>
      <c r="K6" s="383"/>
      <c r="L6" s="383"/>
      <c r="M6" s="383"/>
    </row>
    <row r="7" spans="1:17" s="13" customFormat="1" ht="2.1" customHeight="1" x14ac:dyDescent="0.25">
      <c r="A7" s="187"/>
      <c r="B7" s="187"/>
      <c r="C7" s="222"/>
      <c r="D7" s="222"/>
      <c r="E7" s="222"/>
      <c r="F7" s="222"/>
      <c r="G7" s="198"/>
      <c r="H7" s="198"/>
      <c r="I7" s="198"/>
      <c r="J7" s="198"/>
      <c r="K7" s="198"/>
      <c r="L7" s="198"/>
      <c r="M7" s="198"/>
    </row>
    <row r="8" spans="1:17" s="13" customFormat="1" ht="22.5" customHeight="1" x14ac:dyDescent="0.25">
      <c r="A8" s="384" t="s">
        <v>37</v>
      </c>
      <c r="B8" s="384"/>
      <c r="C8" s="384"/>
      <c r="D8" s="384"/>
      <c r="E8" s="384"/>
      <c r="F8" s="384"/>
      <c r="G8" s="384"/>
      <c r="H8" s="384"/>
      <c r="I8" s="384"/>
      <c r="J8" s="384"/>
      <c r="K8" s="384"/>
      <c r="L8" s="384"/>
      <c r="M8" s="384"/>
    </row>
    <row r="9" spans="1:17" s="13" customFormat="1" ht="2.1" customHeight="1" x14ac:dyDescent="0.25">
      <c r="A9" s="214"/>
      <c r="B9" s="214"/>
      <c r="C9" s="214"/>
      <c r="D9" s="214"/>
      <c r="E9" s="214"/>
      <c r="F9" s="214"/>
      <c r="G9" s="214"/>
      <c r="H9" s="214"/>
      <c r="I9" s="214"/>
      <c r="J9" s="214"/>
      <c r="K9" s="214"/>
      <c r="L9" s="214"/>
      <c r="M9" s="214"/>
    </row>
    <row r="10" spans="1:17" s="13" customFormat="1" ht="22.5" customHeight="1" x14ac:dyDescent="0.25">
      <c r="A10" s="403" t="s">
        <v>53</v>
      </c>
      <c r="B10" s="223"/>
      <c r="C10" s="388" t="s">
        <v>351</v>
      </c>
      <c r="D10" s="388"/>
      <c r="E10" s="388"/>
      <c r="F10" s="388"/>
      <c r="G10" s="388"/>
      <c r="H10" s="388"/>
      <c r="I10" s="388"/>
      <c r="J10" s="388"/>
      <c r="K10" s="388"/>
      <c r="L10" s="388"/>
      <c r="M10" s="389"/>
    </row>
    <row r="11" spans="1:17" ht="22.5" customHeight="1" x14ac:dyDescent="0.25">
      <c r="A11" s="403"/>
      <c r="B11" s="404" t="s">
        <v>214</v>
      </c>
      <c r="C11" s="405"/>
      <c r="D11" s="405"/>
      <c r="E11" s="406"/>
      <c r="F11" s="404" t="s">
        <v>215</v>
      </c>
      <c r="G11" s="405"/>
      <c r="H11" s="405"/>
      <c r="I11" s="406"/>
      <c r="J11" s="404" t="s">
        <v>216</v>
      </c>
      <c r="K11" s="405"/>
      <c r="L11" s="405"/>
      <c r="M11" s="406"/>
    </row>
    <row r="12" spans="1:17" ht="22.5" customHeight="1" x14ac:dyDescent="0.25">
      <c r="A12" s="403"/>
      <c r="B12" s="224" t="s">
        <v>2</v>
      </c>
      <c r="C12" s="219" t="s">
        <v>3</v>
      </c>
      <c r="D12" s="219" t="s">
        <v>2</v>
      </c>
      <c r="E12" s="199" t="s">
        <v>4</v>
      </c>
      <c r="F12" s="204" t="s">
        <v>2</v>
      </c>
      <c r="G12" s="219" t="s">
        <v>3</v>
      </c>
      <c r="H12" s="219" t="s">
        <v>2</v>
      </c>
      <c r="I12" s="199" t="s">
        <v>4</v>
      </c>
      <c r="J12" s="204" t="s">
        <v>2</v>
      </c>
      <c r="K12" s="219" t="s">
        <v>3</v>
      </c>
      <c r="L12" s="219" t="s">
        <v>2</v>
      </c>
      <c r="M12" s="199" t="s">
        <v>4</v>
      </c>
    </row>
    <row r="13" spans="1:17" ht="15.75" x14ac:dyDescent="0.25">
      <c r="A13" s="220" t="s">
        <v>5</v>
      </c>
      <c r="B13" s="207">
        <v>2997.87751725</v>
      </c>
      <c r="C13" s="329">
        <f t="shared" ref="C13:C30" si="0">B13*1.2</f>
        <v>3597.4530206999998</v>
      </c>
      <c r="D13" s="329"/>
      <c r="E13" s="330"/>
      <c r="F13" s="329">
        <v>3447.0046668750001</v>
      </c>
      <c r="G13" s="329">
        <f t="shared" ref="G13:G30" si="1">F13*1.2</f>
        <v>4136.4056002500001</v>
      </c>
      <c r="H13" s="329"/>
      <c r="I13" s="330"/>
      <c r="J13" s="329">
        <v>3746.4227666249999</v>
      </c>
      <c r="K13" s="329">
        <f t="shared" ref="K13:K27" si="2">J13*1.2</f>
        <v>4495.7073199500001</v>
      </c>
      <c r="L13" s="329"/>
      <c r="M13" s="331"/>
      <c r="O13" s="20"/>
      <c r="Q13" s="60"/>
    </row>
    <row r="14" spans="1:17" ht="15.75" x14ac:dyDescent="0.25">
      <c r="A14" s="220" t="s">
        <v>6</v>
      </c>
      <c r="B14" s="207">
        <v>3330.564294750001</v>
      </c>
      <c r="C14" s="329">
        <f t="shared" si="0"/>
        <v>3996.6771537000009</v>
      </c>
      <c r="D14" s="329"/>
      <c r="E14" s="330"/>
      <c r="F14" s="329">
        <v>3829.5944610000006</v>
      </c>
      <c r="G14" s="329">
        <f t="shared" si="1"/>
        <v>4595.5133532000009</v>
      </c>
      <c r="H14" s="329"/>
      <c r="I14" s="330"/>
      <c r="J14" s="329">
        <v>4162.2812384999997</v>
      </c>
      <c r="K14" s="329">
        <f t="shared" si="2"/>
        <v>4994.7374861999997</v>
      </c>
      <c r="L14" s="329"/>
      <c r="M14" s="331"/>
      <c r="O14" s="20"/>
      <c r="Q14" s="60"/>
    </row>
    <row r="15" spans="1:17" ht="15.75" x14ac:dyDescent="0.25">
      <c r="A15" s="220" t="s">
        <v>7</v>
      </c>
      <c r="B15" s="207">
        <v>3931.2487541249998</v>
      </c>
      <c r="C15" s="329">
        <f t="shared" si="0"/>
        <v>4717.4985049499992</v>
      </c>
      <c r="D15" s="329"/>
      <c r="E15" s="330"/>
      <c r="F15" s="329">
        <v>4522.6919141250009</v>
      </c>
      <c r="G15" s="329">
        <f t="shared" si="1"/>
        <v>5427.2302969500006</v>
      </c>
      <c r="H15" s="329"/>
      <c r="I15" s="330"/>
      <c r="J15" s="329">
        <v>4916.3712675000006</v>
      </c>
      <c r="K15" s="329">
        <f t="shared" si="2"/>
        <v>5899.6455210000004</v>
      </c>
      <c r="L15" s="329"/>
      <c r="M15" s="331"/>
      <c r="O15" s="20"/>
      <c r="Q15" s="60"/>
    </row>
    <row r="16" spans="1:17" ht="15.75" x14ac:dyDescent="0.25">
      <c r="A16" s="220" t="s">
        <v>8</v>
      </c>
      <c r="B16" s="207">
        <v>4605.8636084999998</v>
      </c>
      <c r="C16" s="329">
        <f t="shared" si="0"/>
        <v>5527.0363301999996</v>
      </c>
      <c r="D16" s="329"/>
      <c r="E16" s="330"/>
      <c r="F16" s="329">
        <v>5295.2645418750017</v>
      </c>
      <c r="G16" s="329">
        <f t="shared" si="1"/>
        <v>6354.3174502500015</v>
      </c>
      <c r="H16" s="329"/>
      <c r="I16" s="330"/>
      <c r="J16" s="329">
        <v>5755.481250750001</v>
      </c>
      <c r="K16" s="329">
        <f t="shared" si="2"/>
        <v>6906.5775009000008</v>
      </c>
      <c r="L16" s="329"/>
      <c r="M16" s="331"/>
      <c r="O16" s="20"/>
      <c r="Q16" s="60"/>
    </row>
    <row r="17" spans="1:17" ht="15.75" x14ac:dyDescent="0.25">
      <c r="A17" s="220" t="s">
        <v>9</v>
      </c>
      <c r="B17" s="207">
        <v>5975.2393498875008</v>
      </c>
      <c r="C17" s="329">
        <f t="shared" si="0"/>
        <v>7170.2872198650011</v>
      </c>
      <c r="D17" s="329"/>
      <c r="E17" s="330"/>
      <c r="F17" s="329">
        <v>6871.8302152500019</v>
      </c>
      <c r="G17" s="329">
        <f t="shared" si="1"/>
        <v>8246.1962583000022</v>
      </c>
      <c r="H17" s="329"/>
      <c r="I17" s="330"/>
      <c r="J17" s="329">
        <v>7469.5574588250001</v>
      </c>
      <c r="K17" s="329">
        <f t="shared" si="2"/>
        <v>8963.4689505900005</v>
      </c>
      <c r="L17" s="329"/>
      <c r="M17" s="331"/>
      <c r="O17" s="20"/>
      <c r="Q17" s="60"/>
    </row>
    <row r="18" spans="1:17" ht="15.75" x14ac:dyDescent="0.25">
      <c r="A18" s="220" t="s">
        <v>10</v>
      </c>
      <c r="B18" s="207">
        <v>6956.7577565062511</v>
      </c>
      <c r="C18" s="329">
        <f t="shared" si="0"/>
        <v>8348.109307807501</v>
      </c>
      <c r="D18" s="329" t="s">
        <v>29</v>
      </c>
      <c r="E18" s="330" t="s">
        <v>29</v>
      </c>
      <c r="F18" s="329">
        <v>8000.3776949250005</v>
      </c>
      <c r="G18" s="329">
        <f t="shared" si="1"/>
        <v>9600.4532339100006</v>
      </c>
      <c r="H18" s="329" t="s">
        <v>29</v>
      </c>
      <c r="I18" s="330" t="s">
        <v>29</v>
      </c>
      <c r="J18" s="329">
        <v>8697.5413197750022</v>
      </c>
      <c r="K18" s="329">
        <f t="shared" si="2"/>
        <v>10437.049583730002</v>
      </c>
      <c r="L18" s="329" t="s">
        <v>29</v>
      </c>
      <c r="M18" s="330" t="s">
        <v>29</v>
      </c>
      <c r="O18" s="20"/>
      <c r="Q18" s="60"/>
    </row>
    <row r="19" spans="1:17" ht="15.75" x14ac:dyDescent="0.25">
      <c r="A19" s="220" t="s">
        <v>11</v>
      </c>
      <c r="B19" s="207">
        <v>8455.2344501625012</v>
      </c>
      <c r="C19" s="329">
        <f t="shared" si="0"/>
        <v>10146.281340195001</v>
      </c>
      <c r="D19" s="329" t="s">
        <v>29</v>
      </c>
      <c r="E19" s="330" t="s">
        <v>29</v>
      </c>
      <c r="F19" s="329">
        <v>9723.8800283625023</v>
      </c>
      <c r="G19" s="329">
        <f t="shared" si="1"/>
        <v>11668.656034035002</v>
      </c>
      <c r="H19" s="329" t="s">
        <v>29</v>
      </c>
      <c r="I19" s="330" t="s">
        <v>29</v>
      </c>
      <c r="J19" s="329">
        <v>10572.046485000001</v>
      </c>
      <c r="K19" s="329">
        <f t="shared" si="2"/>
        <v>12686.455782000001</v>
      </c>
      <c r="L19" s="329" t="s">
        <v>29</v>
      </c>
      <c r="M19" s="330" t="s">
        <v>29</v>
      </c>
      <c r="O19" s="20"/>
      <c r="Q19" s="60"/>
    </row>
    <row r="20" spans="1:17" ht="15.75" x14ac:dyDescent="0.25">
      <c r="A20" s="220" t="s">
        <v>12</v>
      </c>
      <c r="B20" s="207">
        <v>9955.651816687503</v>
      </c>
      <c r="C20" s="329">
        <f t="shared" si="0"/>
        <v>11946.782180025004</v>
      </c>
      <c r="D20" s="329" t="s">
        <v>29</v>
      </c>
      <c r="E20" s="330" t="s">
        <v>29</v>
      </c>
      <c r="F20" s="329">
        <v>11450.247164606251</v>
      </c>
      <c r="G20" s="329">
        <f t="shared" si="1"/>
        <v>13740.296597527502</v>
      </c>
      <c r="H20" s="329" t="s">
        <v>29</v>
      </c>
      <c r="I20" s="330" t="s">
        <v>29</v>
      </c>
      <c r="J20" s="329">
        <v>12445.812346275005</v>
      </c>
      <c r="K20" s="329">
        <f t="shared" si="2"/>
        <v>14934.974815530004</v>
      </c>
      <c r="L20" s="329" t="s">
        <v>29</v>
      </c>
      <c r="M20" s="330" t="s">
        <v>29</v>
      </c>
      <c r="O20" s="20"/>
      <c r="Q20" s="60"/>
    </row>
    <row r="21" spans="1:17" ht="15.75" x14ac:dyDescent="0.25">
      <c r="A21" s="220" t="s">
        <v>13</v>
      </c>
      <c r="B21" s="207">
        <v>11501.721202125002</v>
      </c>
      <c r="C21" s="329">
        <f t="shared" si="0"/>
        <v>13802.065442550002</v>
      </c>
      <c r="D21" s="329" t="s">
        <v>29</v>
      </c>
      <c r="E21" s="330" t="s">
        <v>29</v>
      </c>
      <c r="F21" s="329">
        <v>13225.038709574999</v>
      </c>
      <c r="G21" s="329">
        <f t="shared" si="1"/>
        <v>15870.046451489998</v>
      </c>
      <c r="H21" s="329" t="s">
        <v>29</v>
      </c>
      <c r="I21" s="330" t="s">
        <v>29</v>
      </c>
      <c r="J21" s="329">
        <v>14376.5046117</v>
      </c>
      <c r="K21" s="329">
        <f t="shared" si="2"/>
        <v>17251.805534039999</v>
      </c>
      <c r="L21" s="329" t="s">
        <v>29</v>
      </c>
      <c r="M21" s="330" t="s">
        <v>29</v>
      </c>
      <c r="O21" s="20"/>
      <c r="Q21" s="60"/>
    </row>
    <row r="22" spans="1:17" ht="15.75" x14ac:dyDescent="0.25">
      <c r="A22" s="220" t="s">
        <v>14</v>
      </c>
      <c r="B22" s="207">
        <v>12891.612628124998</v>
      </c>
      <c r="C22" s="329">
        <f t="shared" si="0"/>
        <v>15469.935153749997</v>
      </c>
      <c r="D22" s="329" t="s">
        <v>29</v>
      </c>
      <c r="E22" s="330" t="s">
        <v>29</v>
      </c>
      <c r="F22" s="329">
        <v>14826.740717250002</v>
      </c>
      <c r="G22" s="329">
        <f t="shared" si="1"/>
        <v>17792.088860700002</v>
      </c>
      <c r="H22" s="329" t="s">
        <v>29</v>
      </c>
      <c r="I22" s="330" t="s">
        <v>29</v>
      </c>
      <c r="J22" s="329">
        <v>16115.901980062505</v>
      </c>
      <c r="K22" s="329">
        <f t="shared" si="2"/>
        <v>19339.082376075006</v>
      </c>
      <c r="L22" s="329" t="s">
        <v>29</v>
      </c>
      <c r="M22" s="330" t="s">
        <v>29</v>
      </c>
      <c r="O22" s="20"/>
      <c r="Q22" s="60"/>
    </row>
    <row r="23" spans="1:17" ht="15.75" x14ac:dyDescent="0.25">
      <c r="A23" s="220" t="s">
        <v>15</v>
      </c>
      <c r="B23" s="207">
        <v>15237.054409500002</v>
      </c>
      <c r="C23" s="329">
        <f t="shared" si="0"/>
        <v>18284.465291400003</v>
      </c>
      <c r="D23" s="329" t="s">
        <v>29</v>
      </c>
      <c r="E23" s="330" t="s">
        <v>29</v>
      </c>
      <c r="F23" s="329">
        <v>17524.276004812502</v>
      </c>
      <c r="G23" s="329">
        <f t="shared" si="1"/>
        <v>21029.131205775</v>
      </c>
      <c r="H23" s="329" t="s">
        <v>29</v>
      </c>
      <c r="I23" s="330" t="s">
        <v>29</v>
      </c>
      <c r="J23" s="329">
        <v>19046.318011875002</v>
      </c>
      <c r="K23" s="329">
        <f t="shared" si="2"/>
        <v>22855.581614250001</v>
      </c>
      <c r="L23" s="329" t="s">
        <v>29</v>
      </c>
      <c r="M23" s="330" t="s">
        <v>29</v>
      </c>
      <c r="O23" s="20"/>
      <c r="Q23" s="60"/>
    </row>
    <row r="24" spans="1:17" ht="15.75" x14ac:dyDescent="0.25">
      <c r="A24" s="220" t="s">
        <v>16</v>
      </c>
      <c r="B24" s="207">
        <v>25111.197965700005</v>
      </c>
      <c r="C24" s="329">
        <f t="shared" si="0"/>
        <v>30133.437558840003</v>
      </c>
      <c r="D24" s="329" t="s">
        <v>29</v>
      </c>
      <c r="E24" s="330" t="s">
        <v>29</v>
      </c>
      <c r="F24" s="329">
        <v>28877.212287000006</v>
      </c>
      <c r="G24" s="329">
        <f t="shared" si="1"/>
        <v>34652.654744400003</v>
      </c>
      <c r="H24" s="329" t="s">
        <v>29</v>
      </c>
      <c r="I24" s="330" t="s">
        <v>29</v>
      </c>
      <c r="J24" s="329">
        <v>31390.106413050009</v>
      </c>
      <c r="K24" s="329">
        <f t="shared" si="2"/>
        <v>37668.127695660012</v>
      </c>
      <c r="L24" s="329" t="s">
        <v>29</v>
      </c>
      <c r="M24" s="330" t="s">
        <v>29</v>
      </c>
      <c r="O24" s="20"/>
      <c r="Q24" s="60"/>
    </row>
    <row r="25" spans="1:17" ht="15.75" x14ac:dyDescent="0.25">
      <c r="A25" s="220" t="s">
        <v>17</v>
      </c>
      <c r="B25" s="207">
        <v>28497.94936065</v>
      </c>
      <c r="C25" s="329">
        <f t="shared" si="0"/>
        <v>34197.53923278</v>
      </c>
      <c r="D25" s="329" t="s">
        <v>29</v>
      </c>
      <c r="E25" s="330" t="s">
        <v>29</v>
      </c>
      <c r="F25" s="329">
        <v>32774.083407450009</v>
      </c>
      <c r="G25" s="329">
        <f t="shared" si="1"/>
        <v>39328.900088940012</v>
      </c>
      <c r="H25" s="329" t="s">
        <v>29</v>
      </c>
      <c r="I25" s="330" t="s">
        <v>29</v>
      </c>
      <c r="J25" s="329">
        <v>35624.100134700006</v>
      </c>
      <c r="K25" s="329">
        <f t="shared" si="2"/>
        <v>42748.920161640002</v>
      </c>
      <c r="L25" s="329" t="s">
        <v>29</v>
      </c>
      <c r="M25" s="330" t="s">
        <v>29</v>
      </c>
      <c r="O25" s="20"/>
      <c r="Q25" s="60"/>
    </row>
    <row r="26" spans="1:17" ht="15.75" x14ac:dyDescent="0.25">
      <c r="A26" s="220" t="s">
        <v>18</v>
      </c>
      <c r="B26" s="207">
        <v>36117.770347312508</v>
      </c>
      <c r="C26" s="329">
        <f t="shared" si="0"/>
        <v>43341.324416775009</v>
      </c>
      <c r="D26" s="329" t="s">
        <v>29</v>
      </c>
      <c r="E26" s="330" t="s">
        <v>29</v>
      </c>
      <c r="F26" s="329">
        <v>41533.911085012507</v>
      </c>
      <c r="G26" s="329">
        <f t="shared" si="1"/>
        <v>49840.69330201501</v>
      </c>
      <c r="H26" s="329" t="s">
        <v>29</v>
      </c>
      <c r="I26" s="330" t="s">
        <v>29</v>
      </c>
      <c r="J26" s="329">
        <v>45146.704662675002</v>
      </c>
      <c r="K26" s="329">
        <f t="shared" si="2"/>
        <v>54176.045595210002</v>
      </c>
      <c r="L26" s="329" t="s">
        <v>29</v>
      </c>
      <c r="M26" s="330" t="s">
        <v>29</v>
      </c>
      <c r="O26" s="20"/>
      <c r="Q26" s="60"/>
    </row>
    <row r="27" spans="1:17" ht="15.75" x14ac:dyDescent="0.25">
      <c r="A27" s="220" t="s">
        <v>19</v>
      </c>
      <c r="B27" s="207">
        <v>31937.930640000006</v>
      </c>
      <c r="C27" s="329">
        <f t="shared" si="0"/>
        <v>38325.516768000009</v>
      </c>
      <c r="D27" s="329" t="s">
        <v>29</v>
      </c>
      <c r="E27" s="330" t="s">
        <v>29</v>
      </c>
      <c r="F27" s="329">
        <v>36727.234041093754</v>
      </c>
      <c r="G27" s="329">
        <f t="shared" si="1"/>
        <v>44072.680849312506</v>
      </c>
      <c r="H27" s="329" t="s">
        <v>29</v>
      </c>
      <c r="I27" s="330" t="s">
        <v>29</v>
      </c>
      <c r="J27" s="329">
        <v>39922.4133</v>
      </c>
      <c r="K27" s="329">
        <f t="shared" si="2"/>
        <v>47906.895960000002</v>
      </c>
      <c r="L27" s="329" t="s">
        <v>29</v>
      </c>
      <c r="M27" s="330" t="s">
        <v>29</v>
      </c>
      <c r="O27" s="20"/>
      <c r="Q27" s="60"/>
    </row>
    <row r="28" spans="1:17" ht="15.75" x14ac:dyDescent="0.25">
      <c r="A28" s="220" t="s">
        <v>20</v>
      </c>
      <c r="B28" s="207">
        <v>50668.196213249998</v>
      </c>
      <c r="C28" s="329">
        <f t="shared" si="0"/>
        <v>60801.835455899993</v>
      </c>
      <c r="D28" s="329" t="s">
        <v>29</v>
      </c>
      <c r="E28" s="330" t="s">
        <v>29</v>
      </c>
      <c r="F28" s="329">
        <v>58271.198035050009</v>
      </c>
      <c r="G28" s="329">
        <f t="shared" si="1"/>
        <v>69925.437642060002</v>
      </c>
      <c r="H28" s="329" t="s">
        <v>29</v>
      </c>
      <c r="I28" s="330" t="s">
        <v>29</v>
      </c>
      <c r="J28" s="329"/>
      <c r="K28" s="329"/>
      <c r="L28" s="329" t="s">
        <v>29</v>
      </c>
      <c r="M28" s="330" t="s">
        <v>29</v>
      </c>
      <c r="O28" s="21"/>
      <c r="Q28" s="60"/>
    </row>
    <row r="29" spans="1:17" ht="15.75" x14ac:dyDescent="0.25">
      <c r="A29" s="220" t="s">
        <v>21</v>
      </c>
      <c r="B29" s="207">
        <v>60922.663436250019</v>
      </c>
      <c r="C29" s="329">
        <f t="shared" si="0"/>
        <v>73107.19612350002</v>
      </c>
      <c r="D29" s="329" t="s">
        <v>29</v>
      </c>
      <c r="E29" s="330" t="s">
        <v>29</v>
      </c>
      <c r="F29" s="329">
        <v>70059.495948750016</v>
      </c>
      <c r="G29" s="329">
        <f t="shared" si="1"/>
        <v>84071.395138500011</v>
      </c>
      <c r="H29" s="329" t="s">
        <v>29</v>
      </c>
      <c r="I29" s="330" t="s">
        <v>29</v>
      </c>
      <c r="J29" s="329"/>
      <c r="K29" s="329"/>
      <c r="L29" s="329" t="s">
        <v>29</v>
      </c>
      <c r="M29" s="330" t="s">
        <v>29</v>
      </c>
      <c r="O29" s="21"/>
      <c r="Q29" s="60"/>
    </row>
    <row r="30" spans="1:17" ht="15.75" x14ac:dyDescent="0.25">
      <c r="A30" s="220" t="s">
        <v>22</v>
      </c>
      <c r="B30" s="207">
        <v>103670.40714030001</v>
      </c>
      <c r="C30" s="329">
        <f t="shared" si="0"/>
        <v>124404.48856836002</v>
      </c>
      <c r="D30" s="329" t="s">
        <v>29</v>
      </c>
      <c r="E30" s="330" t="s">
        <v>29</v>
      </c>
      <c r="F30" s="329">
        <v>119222.98361820006</v>
      </c>
      <c r="G30" s="329">
        <f t="shared" si="1"/>
        <v>143067.58034184008</v>
      </c>
      <c r="H30" s="329" t="s">
        <v>29</v>
      </c>
      <c r="I30" s="330" t="s">
        <v>29</v>
      </c>
      <c r="J30" s="329"/>
      <c r="K30" s="329"/>
      <c r="L30" s="329" t="s">
        <v>29</v>
      </c>
      <c r="M30" s="330" t="s">
        <v>29</v>
      </c>
      <c r="O30" s="21"/>
      <c r="Q30" s="60"/>
    </row>
    <row r="31" spans="1:17" x14ac:dyDescent="0.25">
      <c r="A31" s="22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</row>
    <row r="32" spans="1:17" x14ac:dyDescent="0.25">
      <c r="A32" s="22"/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</row>
    <row r="33" spans="1:12" x14ac:dyDescent="0.25">
      <c r="A33" s="22"/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3"/>
    </row>
    <row r="34" spans="1:12" x14ac:dyDescent="0.25">
      <c r="A34" s="22"/>
      <c r="B34" s="22"/>
      <c r="C34" s="23"/>
      <c r="D34" s="23"/>
      <c r="E34" s="23"/>
      <c r="F34" s="23"/>
      <c r="G34" s="23"/>
      <c r="H34" s="23"/>
      <c r="I34" s="23"/>
      <c r="J34" s="23"/>
      <c r="K34" s="23"/>
      <c r="L34" s="23"/>
    </row>
    <row r="35" spans="1:12" x14ac:dyDescent="0.25">
      <c r="A35" s="22"/>
      <c r="B35" s="22"/>
      <c r="C35" s="23"/>
      <c r="D35" s="23"/>
      <c r="E35" s="23"/>
      <c r="F35" s="23"/>
      <c r="G35" s="23"/>
      <c r="H35" s="23"/>
      <c r="I35" s="23"/>
      <c r="J35" s="23"/>
      <c r="K35" s="23"/>
      <c r="L35" s="23"/>
    </row>
    <row r="36" spans="1:12" x14ac:dyDescent="0.25">
      <c r="A36" s="22"/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3"/>
    </row>
    <row r="37" spans="1:12" x14ac:dyDescent="0.25">
      <c r="A37" s="22"/>
      <c r="B37" s="22"/>
      <c r="C37" s="23"/>
      <c r="D37" s="23"/>
      <c r="E37" s="23"/>
      <c r="F37" s="23"/>
      <c r="G37" s="23"/>
      <c r="H37" s="23"/>
      <c r="I37" s="23"/>
      <c r="J37" s="23"/>
      <c r="K37" s="23"/>
      <c r="L37" s="23"/>
    </row>
    <row r="38" spans="1:12" x14ac:dyDescent="0.25">
      <c r="C38" s="7"/>
      <c r="D38" s="7"/>
      <c r="E38" s="7"/>
      <c r="F38" s="7"/>
      <c r="G38" s="7"/>
      <c r="H38" s="7"/>
      <c r="I38" s="7"/>
      <c r="J38" s="7"/>
      <c r="K38" s="7"/>
      <c r="L38" s="7"/>
    </row>
  </sheetData>
  <mergeCells count="12">
    <mergeCell ref="A1:M1"/>
    <mergeCell ref="G6:M6"/>
    <mergeCell ref="A8:M8"/>
    <mergeCell ref="A10:A12"/>
    <mergeCell ref="C10:M10"/>
    <mergeCell ref="B11:E11"/>
    <mergeCell ref="F11:I11"/>
    <mergeCell ref="J11:M11"/>
    <mergeCell ref="A3:M3"/>
    <mergeCell ref="A4:C4"/>
    <mergeCell ref="K4:M4"/>
    <mergeCell ref="E4:I4"/>
  </mergeCells>
  <printOptions horizontalCentered="1"/>
  <pageMargins left="0.23622047244094491" right="0.23622047244094491" top="0" bottom="0" header="0.31496062992125984" footer="0.31496062992125984"/>
  <pageSetup paperSize="9" scale="9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8ED2E-2971-41DD-94A6-836187B8B468}">
  <sheetPr>
    <tabColor theme="4"/>
  </sheetPr>
  <dimension ref="A1:O41"/>
  <sheetViews>
    <sheetView topLeftCell="A7" zoomScaleNormal="100" workbookViewId="0">
      <selection activeCell="Q12" sqref="Q12"/>
    </sheetView>
  </sheetViews>
  <sheetFormatPr defaultRowHeight="15" x14ac:dyDescent="0.25"/>
  <cols>
    <col min="1" max="1" width="13.7109375" customWidth="1"/>
    <col min="2" max="2" width="12.7109375" customWidth="1"/>
    <col min="3" max="3" width="12.7109375" hidden="1" customWidth="1"/>
    <col min="4" max="5" width="12.7109375" customWidth="1"/>
    <col min="6" max="6" width="12.7109375" hidden="1" customWidth="1"/>
    <col min="7" max="7" width="12.7109375" customWidth="1"/>
    <col min="8" max="8" width="13.7109375" customWidth="1"/>
    <col min="9" max="9" width="12.7109375" customWidth="1"/>
    <col min="10" max="10" width="12.7109375" hidden="1" customWidth="1"/>
    <col min="11" max="11" width="12.7109375" customWidth="1"/>
    <col min="12" max="12" width="9.140625" customWidth="1"/>
    <col min="13" max="13" width="12" hidden="1" customWidth="1"/>
    <col min="14" max="14" width="9.140625" hidden="1" customWidth="1"/>
    <col min="15" max="15" width="12.85546875" customWidth="1"/>
  </cols>
  <sheetData>
    <row r="1" spans="1:15" ht="66.75" customHeight="1" x14ac:dyDescent="0.25">
      <c r="A1" s="419" t="s">
        <v>398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</row>
    <row r="2" spans="1:15" ht="3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5" ht="20.100000000000001" customHeight="1" x14ac:dyDescent="0.25">
      <c r="A3" s="421" t="s">
        <v>457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178"/>
      <c r="M3" s="177"/>
    </row>
    <row r="4" spans="1:15" ht="3" customHeight="1" x14ac:dyDescent="0.25">
      <c r="A4" s="249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178"/>
      <c r="M4" s="178"/>
    </row>
    <row r="5" spans="1:15" ht="95.1" customHeight="1" x14ac:dyDescent="0.25">
      <c r="A5" s="422" t="s">
        <v>400</v>
      </c>
      <c r="B5" s="423"/>
      <c r="C5" s="423"/>
      <c r="D5" s="423"/>
      <c r="E5" s="423"/>
      <c r="F5" s="423"/>
      <c r="G5" s="423"/>
      <c r="H5" s="423"/>
      <c r="I5" s="423"/>
      <c r="J5" s="423"/>
      <c r="K5" s="423"/>
    </row>
    <row r="6" spans="1:15" ht="3" customHeight="1" x14ac:dyDescent="0.25">
      <c r="A6" s="1"/>
      <c r="B6" s="28"/>
      <c r="C6" s="28"/>
      <c r="D6" s="28"/>
      <c r="E6" s="28"/>
      <c r="F6" s="28"/>
      <c r="G6" s="28"/>
      <c r="H6" s="28"/>
      <c r="I6" s="28"/>
      <c r="J6" s="29"/>
      <c r="K6" s="29"/>
    </row>
    <row r="7" spans="1:15" s="75" customFormat="1" ht="20.100000000000001" customHeight="1" x14ac:dyDescent="0.25">
      <c r="A7" s="424" t="s">
        <v>401</v>
      </c>
      <c r="B7" s="425"/>
      <c r="C7" s="425"/>
      <c r="D7" s="425"/>
      <c r="E7" s="425"/>
      <c r="F7" s="425"/>
      <c r="G7" s="425"/>
      <c r="H7" s="425"/>
      <c r="I7" s="425"/>
      <c r="J7" s="425"/>
      <c r="K7" s="425"/>
    </row>
    <row r="8" spans="1:15" ht="3" customHeight="1" x14ac:dyDescent="0.25">
      <c r="A8" s="375"/>
      <c r="B8" s="426"/>
      <c r="C8" s="426"/>
      <c r="D8" s="426"/>
      <c r="E8" s="426"/>
      <c r="F8" s="426"/>
      <c r="G8" s="426"/>
      <c r="H8" s="426"/>
      <c r="I8" s="426"/>
      <c r="J8" s="426"/>
      <c r="K8" s="426"/>
    </row>
    <row r="9" spans="1:15" ht="39.950000000000003" customHeight="1" x14ac:dyDescent="0.25">
      <c r="A9" s="418" t="s">
        <v>402</v>
      </c>
      <c r="B9" s="418"/>
      <c r="C9" s="418"/>
      <c r="D9" s="418"/>
      <c r="E9" s="418"/>
      <c r="F9" s="418"/>
      <c r="G9" s="418"/>
      <c r="H9" s="418"/>
      <c r="I9" s="418"/>
      <c r="J9" s="418"/>
      <c r="K9" s="418"/>
    </row>
    <row r="10" spans="1:15" ht="3" customHeight="1" x14ac:dyDescent="0.25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5" ht="36" customHeight="1" x14ac:dyDescent="0.25">
      <c r="A11" s="414" t="s">
        <v>403</v>
      </c>
      <c r="B11" s="414"/>
      <c r="C11" s="414"/>
      <c r="D11" s="414"/>
      <c r="E11" s="414"/>
      <c r="F11" s="414"/>
      <c r="G11" s="414"/>
      <c r="H11" s="414" t="s">
        <v>404</v>
      </c>
      <c r="I11" s="414"/>
      <c r="J11" s="414"/>
      <c r="K11" s="414"/>
    </row>
    <row r="12" spans="1:15" ht="36" customHeight="1" x14ac:dyDescent="0.25">
      <c r="A12" s="237" t="s">
        <v>53</v>
      </c>
      <c r="B12" s="237" t="s">
        <v>38</v>
      </c>
      <c r="C12" s="250" t="s">
        <v>39</v>
      </c>
      <c r="D12" s="237" t="s">
        <v>212</v>
      </c>
      <c r="E12" s="237" t="s">
        <v>38</v>
      </c>
      <c r="F12" s="237" t="s">
        <v>39</v>
      </c>
      <c r="G12" s="237" t="s">
        <v>212</v>
      </c>
      <c r="H12" s="237" t="s">
        <v>53</v>
      </c>
      <c r="I12" s="237" t="s">
        <v>38</v>
      </c>
      <c r="J12" s="250" t="s">
        <v>39</v>
      </c>
      <c r="K12" s="237" t="s">
        <v>212</v>
      </c>
    </row>
    <row r="13" spans="1:15" ht="18" customHeight="1" x14ac:dyDescent="0.25">
      <c r="A13" s="251" t="s">
        <v>6</v>
      </c>
      <c r="B13" s="415">
        <v>40</v>
      </c>
      <c r="C13" s="252">
        <v>1460.7664750723729</v>
      </c>
      <c r="D13" s="252">
        <f>C13*1.2</f>
        <v>1752.9197700868474</v>
      </c>
      <c r="E13" s="416"/>
      <c r="F13" s="250"/>
      <c r="G13" s="253"/>
      <c r="H13" s="251" t="s">
        <v>6</v>
      </c>
      <c r="I13" s="415">
        <v>40</v>
      </c>
      <c r="J13" s="252">
        <v>1124.3653050728597</v>
      </c>
      <c r="K13" s="252">
        <f t="shared" ref="K13:K34" si="0">J13*1.2</f>
        <v>1349.2383660874316</v>
      </c>
      <c r="O13" s="60"/>
    </row>
    <row r="14" spans="1:15" ht="18" customHeight="1" x14ac:dyDescent="0.25">
      <c r="A14" s="251" t="s">
        <v>7</v>
      </c>
      <c r="B14" s="415"/>
      <c r="C14" s="252">
        <v>1899.111833588903</v>
      </c>
      <c r="D14" s="252">
        <f t="shared" ref="D14:D31" si="1">C14*1.2</f>
        <v>2278.9342003066836</v>
      </c>
      <c r="E14" s="416"/>
      <c r="F14" s="250"/>
      <c r="G14" s="253"/>
      <c r="H14" s="251" t="s">
        <v>7</v>
      </c>
      <c r="I14" s="415"/>
      <c r="J14" s="252">
        <v>1130.0457643848627</v>
      </c>
      <c r="K14" s="252">
        <f t="shared" si="0"/>
        <v>1356.054917261835</v>
      </c>
      <c r="O14" s="60"/>
    </row>
    <row r="15" spans="1:15" ht="18" customHeight="1" x14ac:dyDescent="0.25">
      <c r="A15" s="251" t="s">
        <v>8</v>
      </c>
      <c r="B15" s="415"/>
      <c r="C15" s="252">
        <v>2068.2851137001162</v>
      </c>
      <c r="D15" s="252">
        <f t="shared" si="1"/>
        <v>2481.9421364401392</v>
      </c>
      <c r="E15" s="416"/>
      <c r="F15" s="250"/>
      <c r="G15" s="253"/>
      <c r="H15" s="251" t="s">
        <v>8</v>
      </c>
      <c r="I15" s="415"/>
      <c r="J15" s="252">
        <v>1198.8146810796607</v>
      </c>
      <c r="K15" s="252">
        <f t="shared" si="0"/>
        <v>1438.5776172955927</v>
      </c>
      <c r="O15" s="60"/>
    </row>
    <row r="16" spans="1:15" ht="18" customHeight="1" x14ac:dyDescent="0.25">
      <c r="A16" s="251" t="s">
        <v>9</v>
      </c>
      <c r="B16" s="415"/>
      <c r="C16" s="252">
        <v>2153.7340991515853</v>
      </c>
      <c r="D16" s="252">
        <f t="shared" si="1"/>
        <v>2584.4809189819021</v>
      </c>
      <c r="E16" s="416"/>
      <c r="F16" s="250"/>
      <c r="G16" s="253"/>
      <c r="H16" s="251" t="s">
        <v>9</v>
      </c>
      <c r="I16" s="415"/>
      <c r="J16" s="252">
        <v>1554.5078373825004</v>
      </c>
      <c r="K16" s="252">
        <f t="shared" si="0"/>
        <v>1865.4094048590005</v>
      </c>
      <c r="O16" s="60"/>
    </row>
    <row r="17" spans="1:15" ht="18" customHeight="1" x14ac:dyDescent="0.25">
      <c r="A17" s="251" t="s">
        <v>10</v>
      </c>
      <c r="B17" s="415"/>
      <c r="C17" s="252">
        <v>2557.692837003437</v>
      </c>
      <c r="D17" s="252">
        <f t="shared" si="1"/>
        <v>3069.2314044041245</v>
      </c>
      <c r="E17" s="416"/>
      <c r="F17" s="250"/>
      <c r="G17" s="253"/>
      <c r="H17" s="251" t="s">
        <v>10</v>
      </c>
      <c r="I17" s="415"/>
      <c r="J17" s="252">
        <v>1692.8326082763067</v>
      </c>
      <c r="K17" s="252">
        <f t="shared" si="0"/>
        <v>2031.399129931568</v>
      </c>
      <c r="O17" s="60"/>
    </row>
    <row r="18" spans="1:15" ht="18" customHeight="1" x14ac:dyDescent="0.25">
      <c r="A18" s="251" t="s">
        <v>11</v>
      </c>
      <c r="B18" s="415"/>
      <c r="C18" s="252">
        <v>2869.2524276475006</v>
      </c>
      <c r="D18" s="252">
        <f t="shared" si="1"/>
        <v>3443.1029131770006</v>
      </c>
      <c r="E18" s="416"/>
      <c r="F18" s="250"/>
      <c r="G18" s="253"/>
      <c r="H18" s="251" t="s">
        <v>11</v>
      </c>
      <c r="I18" s="415"/>
      <c r="J18" s="252">
        <v>2325.1753063667607</v>
      </c>
      <c r="K18" s="252">
        <f t="shared" si="0"/>
        <v>2790.2103676401125</v>
      </c>
      <c r="O18" s="60"/>
    </row>
    <row r="19" spans="1:15" ht="18" customHeight="1" x14ac:dyDescent="0.25">
      <c r="A19" s="251" t="s">
        <v>13</v>
      </c>
      <c r="B19" s="415">
        <v>25</v>
      </c>
      <c r="C19" s="252">
        <v>4729.1623158643952</v>
      </c>
      <c r="D19" s="252">
        <f t="shared" si="1"/>
        <v>5674.9947790372744</v>
      </c>
      <c r="E19" s="415">
        <v>16</v>
      </c>
      <c r="F19" s="254">
        <v>4551.1096440945203</v>
      </c>
      <c r="G19" s="252">
        <f t="shared" ref="G19:G31" si="2">F19*1.2</f>
        <v>5461.3315729134238</v>
      </c>
      <c r="H19" s="251" t="s">
        <v>13</v>
      </c>
      <c r="I19" s="415">
        <v>25</v>
      </c>
      <c r="J19" s="252">
        <v>2960.1512630083485</v>
      </c>
      <c r="K19" s="252">
        <f t="shared" si="0"/>
        <v>3552.1815156100179</v>
      </c>
      <c r="O19" s="60"/>
    </row>
    <row r="20" spans="1:15" ht="18" customHeight="1" x14ac:dyDescent="0.25">
      <c r="A20" s="251" t="s">
        <v>14</v>
      </c>
      <c r="B20" s="415"/>
      <c r="C20" s="252">
        <v>6226.593516517989</v>
      </c>
      <c r="D20" s="252">
        <f t="shared" si="1"/>
        <v>7471.9122198215864</v>
      </c>
      <c r="E20" s="415"/>
      <c r="F20" s="254">
        <v>5837.7869960213402</v>
      </c>
      <c r="G20" s="252">
        <f t="shared" si="2"/>
        <v>7005.3443952256084</v>
      </c>
      <c r="H20" s="251" t="s">
        <v>14</v>
      </c>
      <c r="I20" s="415"/>
      <c r="J20" s="252">
        <v>3724.2317382078759</v>
      </c>
      <c r="K20" s="252">
        <f t="shared" si="0"/>
        <v>4469.0780858494509</v>
      </c>
      <c r="O20" s="60"/>
    </row>
    <row r="21" spans="1:15" ht="18" customHeight="1" x14ac:dyDescent="0.25">
      <c r="A21" s="251" t="s">
        <v>16</v>
      </c>
      <c r="B21" s="415"/>
      <c r="C21" s="252">
        <v>13399.235230562761</v>
      </c>
      <c r="D21" s="252">
        <f t="shared" si="1"/>
        <v>16079.082276675312</v>
      </c>
      <c r="E21" s="415"/>
      <c r="F21" s="254">
        <v>12447.12821437915</v>
      </c>
      <c r="G21" s="252">
        <f t="shared" si="2"/>
        <v>14936.553857254979</v>
      </c>
      <c r="H21" s="251" t="s">
        <v>16</v>
      </c>
      <c r="I21" s="415"/>
      <c r="J21" s="252">
        <v>8271.8266625016986</v>
      </c>
      <c r="K21" s="252">
        <f t="shared" si="0"/>
        <v>9926.1919950020383</v>
      </c>
      <c r="M21" s="33">
        <v>11039.681835000001</v>
      </c>
      <c r="N21">
        <f>M21*1.08</f>
        <v>11922.856381800002</v>
      </c>
      <c r="O21" s="60"/>
    </row>
    <row r="22" spans="1:15" ht="18" customHeight="1" x14ac:dyDescent="0.25">
      <c r="A22" s="251" t="s">
        <v>18</v>
      </c>
      <c r="B22" s="415"/>
      <c r="C22" s="252">
        <v>15997.541927726244</v>
      </c>
      <c r="D22" s="252">
        <f t="shared" si="1"/>
        <v>19197.050313271491</v>
      </c>
      <c r="E22" s="415"/>
      <c r="F22" s="254">
        <v>15127.04540247403</v>
      </c>
      <c r="G22" s="252">
        <f t="shared" si="2"/>
        <v>18152.454482968835</v>
      </c>
      <c r="H22" s="251" t="s">
        <v>18</v>
      </c>
      <c r="I22" s="415"/>
      <c r="J22" s="252">
        <v>10634.036632343337</v>
      </c>
      <c r="K22" s="252">
        <f t="shared" si="0"/>
        <v>12760.843958812004</v>
      </c>
      <c r="M22" s="33">
        <v>21853.792372881358</v>
      </c>
      <c r="N22">
        <f>M22*1.07</f>
        <v>23383.557838983055</v>
      </c>
      <c r="O22" s="60"/>
    </row>
    <row r="23" spans="1:15" ht="18" customHeight="1" x14ac:dyDescent="0.25">
      <c r="A23" s="251" t="s">
        <v>20</v>
      </c>
      <c r="B23" s="415"/>
      <c r="C23" s="252">
        <v>27132.880801567077</v>
      </c>
      <c r="D23" s="252">
        <f t="shared" si="1"/>
        <v>32559.456961880489</v>
      </c>
      <c r="E23" s="415"/>
      <c r="F23" s="254">
        <v>22696.30864712923</v>
      </c>
      <c r="G23" s="252">
        <f t="shared" si="2"/>
        <v>27235.570376555075</v>
      </c>
      <c r="H23" s="251" t="s">
        <v>20</v>
      </c>
      <c r="I23" s="415"/>
      <c r="J23" s="252">
        <v>17699.120274030462</v>
      </c>
      <c r="K23" s="252">
        <f t="shared" si="0"/>
        <v>21238.944328836555</v>
      </c>
      <c r="M23" s="33">
        <v>84088.98305084747</v>
      </c>
      <c r="N23">
        <f>M23*1.15</f>
        <v>96702.330508474581</v>
      </c>
      <c r="O23" s="60"/>
    </row>
    <row r="24" spans="1:15" ht="18" customHeight="1" x14ac:dyDescent="0.25">
      <c r="A24" s="251" t="s">
        <v>22</v>
      </c>
      <c r="B24" s="415"/>
      <c r="C24" s="252">
        <v>49789.918520164443</v>
      </c>
      <c r="D24" s="252">
        <f t="shared" si="1"/>
        <v>59747.902224197329</v>
      </c>
      <c r="E24" s="415"/>
      <c r="F24" s="254">
        <v>45604.860254479616</v>
      </c>
      <c r="G24" s="252">
        <f t="shared" si="2"/>
        <v>54725.832305375538</v>
      </c>
      <c r="H24" s="251" t="s">
        <v>22</v>
      </c>
      <c r="I24" s="415"/>
      <c r="J24" s="252">
        <v>34251.528488497032</v>
      </c>
      <c r="K24" s="252">
        <f t="shared" si="0"/>
        <v>41101.834186196436</v>
      </c>
      <c r="M24" s="33">
        <v>151983.05084745763</v>
      </c>
      <c r="N24">
        <f>M24*1.07</f>
        <v>162621.86440677967</v>
      </c>
      <c r="O24" s="60"/>
    </row>
    <row r="25" spans="1:15" ht="18" customHeight="1" x14ac:dyDescent="0.25">
      <c r="A25" s="251" t="s">
        <v>24</v>
      </c>
      <c r="B25" s="417"/>
      <c r="C25" s="252">
        <v>158981.57451000001</v>
      </c>
      <c r="D25" s="252">
        <f t="shared" si="1"/>
        <v>190777.88941199999</v>
      </c>
      <c r="E25" s="417"/>
      <c r="F25" s="254">
        <v>144528.70409999997</v>
      </c>
      <c r="G25" s="252">
        <f t="shared" si="2"/>
        <v>173434.44491999995</v>
      </c>
      <c r="H25" s="251" t="s">
        <v>24</v>
      </c>
      <c r="I25" s="417"/>
      <c r="J25" s="252">
        <v>134530.19217000002</v>
      </c>
      <c r="K25" s="252">
        <f t="shared" si="0"/>
        <v>161436.23060400001</v>
      </c>
      <c r="O25" s="60"/>
    </row>
    <row r="26" spans="1:15" ht="18" customHeight="1" x14ac:dyDescent="0.25">
      <c r="A26" s="251" t="s">
        <v>26</v>
      </c>
      <c r="B26" s="417"/>
      <c r="C26" s="252">
        <v>284710.977243</v>
      </c>
      <c r="D26" s="252">
        <f t="shared" si="1"/>
        <v>341653.17269159999</v>
      </c>
      <c r="E26" s="417"/>
      <c r="F26" s="254">
        <v>258827.55772500005</v>
      </c>
      <c r="G26" s="252">
        <f t="shared" si="2"/>
        <v>310593.06927000004</v>
      </c>
      <c r="H26" s="251" t="s">
        <v>26</v>
      </c>
      <c r="I26" s="417"/>
      <c r="J26" s="252">
        <v>240922.35911700004</v>
      </c>
      <c r="K26" s="252">
        <f t="shared" si="0"/>
        <v>289106.83094040002</v>
      </c>
      <c r="O26" s="60"/>
    </row>
    <row r="27" spans="1:15" ht="18" customHeight="1" x14ac:dyDescent="0.25">
      <c r="A27" s="251" t="s">
        <v>28</v>
      </c>
      <c r="B27" s="417"/>
      <c r="C27" s="252">
        <v>696501.96659999981</v>
      </c>
      <c r="D27" s="252">
        <f t="shared" si="1"/>
        <v>835802.35991999973</v>
      </c>
      <c r="E27" s="417"/>
      <c r="F27" s="252">
        <v>633183.15060000005</v>
      </c>
      <c r="G27" s="252">
        <f t="shared" si="2"/>
        <v>759819.78072000004</v>
      </c>
      <c r="H27" s="251" t="s">
        <v>28</v>
      </c>
      <c r="I27" s="417"/>
      <c r="J27" s="252">
        <v>643333.44735000003</v>
      </c>
      <c r="K27" s="252">
        <f t="shared" si="0"/>
        <v>772000.13682000001</v>
      </c>
      <c r="O27" s="60"/>
    </row>
    <row r="28" spans="1:15" ht="18" customHeight="1" x14ac:dyDescent="0.25">
      <c r="A28" s="251" t="s">
        <v>30</v>
      </c>
      <c r="B28" s="417"/>
      <c r="C28" s="252">
        <v>748553.51488499995</v>
      </c>
      <c r="D28" s="252">
        <f t="shared" si="1"/>
        <v>898264.21786199987</v>
      </c>
      <c r="E28" s="417"/>
      <c r="F28" s="252">
        <v>680503.19534999994</v>
      </c>
      <c r="G28" s="252">
        <f t="shared" si="2"/>
        <v>816603.83441999985</v>
      </c>
      <c r="H28" s="251" t="s">
        <v>30</v>
      </c>
      <c r="I28" s="417"/>
      <c r="J28" s="252">
        <v>689457.12214499991</v>
      </c>
      <c r="K28" s="252">
        <f t="shared" si="0"/>
        <v>827348.54657399992</v>
      </c>
      <c r="O28" s="60"/>
    </row>
    <row r="29" spans="1:15" ht="18" customHeight="1" x14ac:dyDescent="0.25">
      <c r="A29" s="251" t="s">
        <v>32</v>
      </c>
      <c r="B29" s="417"/>
      <c r="C29" s="252">
        <v>1297889.9999999998</v>
      </c>
      <c r="D29" s="252">
        <f t="shared" si="1"/>
        <v>1557467.9999999998</v>
      </c>
      <c r="E29" s="417"/>
      <c r="F29" s="252">
        <v>1254626.9999999998</v>
      </c>
      <c r="G29" s="252">
        <f t="shared" si="2"/>
        <v>1505552.3999999997</v>
      </c>
      <c r="H29" s="251" t="s">
        <v>32</v>
      </c>
      <c r="I29" s="417"/>
      <c r="J29" s="252">
        <v>1225784.9999999998</v>
      </c>
      <c r="K29" s="252">
        <f t="shared" si="0"/>
        <v>1470941.9999999998</v>
      </c>
      <c r="O29" s="60"/>
    </row>
    <row r="30" spans="1:15" ht="18" customHeight="1" x14ac:dyDescent="0.25">
      <c r="A30" s="251" t="s">
        <v>33</v>
      </c>
      <c r="B30" s="417"/>
      <c r="C30" s="252">
        <v>2346456.7730999994</v>
      </c>
      <c r="D30" s="252">
        <f t="shared" si="1"/>
        <v>2815748.1277199993</v>
      </c>
      <c r="E30" s="417"/>
      <c r="F30" s="252">
        <v>2224121.9879999994</v>
      </c>
      <c r="G30" s="252">
        <f t="shared" si="2"/>
        <v>2668946.3855999992</v>
      </c>
      <c r="H30" s="251" t="s">
        <v>33</v>
      </c>
      <c r="I30" s="417"/>
      <c r="J30" s="252">
        <v>2162930.8008000003</v>
      </c>
      <c r="K30" s="252">
        <f t="shared" si="0"/>
        <v>2595516.9609600003</v>
      </c>
      <c r="O30" s="60"/>
    </row>
    <row r="31" spans="1:15" ht="18" customHeight="1" x14ac:dyDescent="0.25">
      <c r="A31" s="251" t="s">
        <v>34</v>
      </c>
      <c r="B31" s="417"/>
      <c r="C31" s="252">
        <v>3597203.0820000004</v>
      </c>
      <c r="D31" s="252">
        <f t="shared" si="1"/>
        <v>4316643.6984000001</v>
      </c>
      <c r="E31" s="417"/>
      <c r="F31" s="252">
        <v>3381966.7727999995</v>
      </c>
      <c r="G31" s="252">
        <f t="shared" si="2"/>
        <v>4058360.1273599993</v>
      </c>
      <c r="H31" s="251" t="s">
        <v>34</v>
      </c>
      <c r="I31" s="417"/>
      <c r="J31" s="252">
        <v>3306386.3117999998</v>
      </c>
      <c r="K31" s="252">
        <f t="shared" si="0"/>
        <v>3967663.5741599994</v>
      </c>
      <c r="O31" s="60"/>
    </row>
    <row r="32" spans="1:15" ht="18" customHeight="1" x14ac:dyDescent="0.25">
      <c r="A32" s="255"/>
      <c r="B32" s="256"/>
      <c r="C32" s="256"/>
      <c r="D32" s="256"/>
      <c r="E32" s="256"/>
      <c r="F32" s="256"/>
      <c r="G32" s="257"/>
      <c r="H32" s="251" t="s">
        <v>24</v>
      </c>
      <c r="I32" s="409">
        <v>16</v>
      </c>
      <c r="J32" s="252">
        <v>128857.72735000002</v>
      </c>
      <c r="K32" s="252">
        <f t="shared" si="0"/>
        <v>154629.27282000001</v>
      </c>
      <c r="O32" s="60"/>
    </row>
    <row r="33" spans="1:15" ht="18" customHeight="1" x14ac:dyDescent="0.25">
      <c r="A33" s="258"/>
      <c r="B33" s="259"/>
      <c r="C33" s="259"/>
      <c r="D33" s="259"/>
      <c r="E33" s="259"/>
      <c r="F33" s="259"/>
      <c r="G33" s="259"/>
      <c r="H33" s="251" t="s">
        <v>26</v>
      </c>
      <c r="I33" s="410"/>
      <c r="J33" s="252">
        <v>231535.12694664006</v>
      </c>
      <c r="K33" s="252">
        <f t="shared" si="0"/>
        <v>277842.15233596804</v>
      </c>
      <c r="O33" s="60"/>
    </row>
    <row r="34" spans="1:15" ht="18" customHeight="1" x14ac:dyDescent="0.25">
      <c r="A34" s="260"/>
      <c r="B34" s="261"/>
      <c r="C34" s="261"/>
      <c r="D34" s="261"/>
      <c r="E34" s="261"/>
      <c r="F34" s="261"/>
      <c r="G34" s="262"/>
      <c r="H34" s="251" t="s">
        <v>30</v>
      </c>
      <c r="I34" s="411"/>
      <c r="J34" s="252">
        <v>663960.79310000013</v>
      </c>
      <c r="K34" s="252">
        <f t="shared" si="0"/>
        <v>796752.95172000013</v>
      </c>
      <c r="O34" s="60"/>
    </row>
    <row r="35" spans="1:15" ht="3" customHeight="1" x14ac:dyDescent="0.25">
      <c r="A35" s="260"/>
      <c r="B35" s="260"/>
      <c r="C35" s="260"/>
      <c r="D35" s="260"/>
      <c r="E35" s="260"/>
      <c r="F35" s="260"/>
      <c r="G35" s="263"/>
      <c r="H35" s="264"/>
      <c r="I35" s="265"/>
      <c r="J35" s="266"/>
      <c r="K35" s="266"/>
      <c r="O35" s="60"/>
    </row>
    <row r="36" spans="1:15" x14ac:dyDescent="0.25">
      <c r="A36" s="412" t="s">
        <v>405</v>
      </c>
      <c r="B36" s="412"/>
      <c r="C36" s="412"/>
      <c r="D36" s="412"/>
      <c r="E36" s="412"/>
      <c r="F36" s="412"/>
      <c r="G36" s="412"/>
      <c r="H36" s="412"/>
      <c r="I36" s="412"/>
      <c r="J36" s="412"/>
      <c r="K36" s="412"/>
    </row>
    <row r="37" spans="1:15" x14ac:dyDescent="0.25">
      <c r="A37" s="413" t="s">
        <v>40</v>
      </c>
      <c r="B37" s="413"/>
      <c r="C37" s="413"/>
      <c r="D37" s="413"/>
      <c r="E37" s="413"/>
      <c r="F37" s="413"/>
      <c r="G37" s="413"/>
      <c r="H37" s="413"/>
      <c r="I37" s="413"/>
      <c r="J37" s="413"/>
      <c r="K37" s="413"/>
    </row>
    <row r="38" spans="1:15" x14ac:dyDescent="0.25">
      <c r="A38" s="35"/>
      <c r="B38" s="35"/>
      <c r="C38" s="35"/>
      <c r="D38" s="35"/>
      <c r="E38" s="35"/>
      <c r="F38" s="35"/>
      <c r="G38" s="36"/>
      <c r="H38" s="35"/>
      <c r="I38" s="35"/>
      <c r="J38" s="35"/>
      <c r="K38" s="35"/>
    </row>
    <row r="39" spans="1:15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</row>
    <row r="40" spans="1:15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5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</row>
  </sheetData>
  <mergeCells count="17">
    <mergeCell ref="A9:K9"/>
    <mergeCell ref="A1:K1"/>
    <mergeCell ref="A3:K3"/>
    <mergeCell ref="A5:K5"/>
    <mergeCell ref="A7:K7"/>
    <mergeCell ref="A8:K8"/>
    <mergeCell ref="I32:I34"/>
    <mergeCell ref="A36:K36"/>
    <mergeCell ref="A37:K37"/>
    <mergeCell ref="A11:G11"/>
    <mergeCell ref="H11:K11"/>
    <mergeCell ref="B13:B18"/>
    <mergeCell ref="E13:E18"/>
    <mergeCell ref="I13:I18"/>
    <mergeCell ref="B19:B31"/>
    <mergeCell ref="E19:E31"/>
    <mergeCell ref="I19:I31"/>
  </mergeCells>
  <printOptions horizontalCentered="1"/>
  <pageMargins left="0.23622047244094491" right="0.23622047244094491" top="0" bottom="0" header="0.31496062992125984" footer="0.31496062992125984"/>
  <pageSetup paperSize="9" scale="9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E9C79-92E3-41C2-9F8C-CE6540755591}">
  <sheetPr>
    <tabColor theme="4"/>
  </sheetPr>
  <dimension ref="A1:M35"/>
  <sheetViews>
    <sheetView topLeftCell="A7" zoomScaleNormal="100" workbookViewId="0">
      <selection activeCell="A11" sqref="A11:K33"/>
    </sheetView>
  </sheetViews>
  <sheetFormatPr defaultColWidth="9.140625" defaultRowHeight="15" x14ac:dyDescent="0.25"/>
  <cols>
    <col min="1" max="1" width="13.7109375" style="39" customWidth="1"/>
    <col min="2" max="2" width="11.7109375" style="39" customWidth="1"/>
    <col min="3" max="3" width="12.42578125" style="39" hidden="1" customWidth="1"/>
    <col min="4" max="4" width="13" style="39" customWidth="1"/>
    <col min="5" max="5" width="12.42578125" style="39" customWidth="1"/>
    <col min="6" max="6" width="12.42578125" style="39" hidden="1" customWidth="1"/>
    <col min="7" max="7" width="13.42578125" style="39" customWidth="1"/>
    <col min="8" max="8" width="13.7109375" style="39" customWidth="1"/>
    <col min="9" max="9" width="11.7109375" style="39" customWidth="1"/>
    <col min="10" max="10" width="12.42578125" style="39" hidden="1" customWidth="1"/>
    <col min="11" max="11" width="13.42578125" style="39" customWidth="1"/>
    <col min="12" max="12" width="9.140625" style="35"/>
    <col min="13" max="13" width="16" style="35" customWidth="1"/>
    <col min="14" max="14" width="11.140625" style="35" customWidth="1"/>
    <col min="15" max="16384" width="9.140625" style="35"/>
  </cols>
  <sheetData>
    <row r="1" spans="1:13" ht="60" customHeight="1" x14ac:dyDescent="0.25">
      <c r="A1" s="419" t="s">
        <v>398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</row>
    <row r="2" spans="1:13" ht="3" customHeight="1" x14ac:dyDescent="0.25"/>
    <row r="3" spans="1:13" ht="19.5" customHeight="1" x14ac:dyDescent="0.25">
      <c r="A3" s="421" t="s">
        <v>457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</row>
    <row r="4" spans="1:13" ht="3" customHeight="1" x14ac:dyDescent="0.25">
      <c r="A4" s="249"/>
      <c r="B4" s="249"/>
      <c r="C4" s="249"/>
      <c r="D4" s="249"/>
      <c r="E4" s="249"/>
      <c r="F4" s="249"/>
      <c r="G4" s="249"/>
      <c r="H4" s="249"/>
      <c r="I4" s="249"/>
      <c r="J4" s="249"/>
      <c r="K4" s="249"/>
    </row>
    <row r="5" spans="1:13" ht="95.1" customHeight="1" x14ac:dyDescent="0.25">
      <c r="A5" s="437" t="s">
        <v>406</v>
      </c>
      <c r="B5" s="437"/>
      <c r="C5" s="437"/>
      <c r="D5" s="437"/>
      <c r="E5" s="437"/>
      <c r="F5" s="437"/>
      <c r="G5" s="437"/>
      <c r="H5" s="437"/>
      <c r="I5" s="437"/>
      <c r="J5" s="437"/>
      <c r="K5" s="437"/>
    </row>
    <row r="6" spans="1:13" ht="3" customHeight="1" x14ac:dyDescent="0.25"/>
    <row r="7" spans="1:13" s="261" customFormat="1" ht="20.100000000000001" customHeight="1" x14ac:dyDescent="0.25">
      <c r="A7" s="375" t="s">
        <v>42</v>
      </c>
      <c r="B7" s="375"/>
      <c r="C7" s="375"/>
      <c r="D7" s="375"/>
      <c r="E7" s="375"/>
      <c r="F7" s="375"/>
      <c r="G7" s="375"/>
      <c r="H7" s="375"/>
      <c r="I7" s="375"/>
      <c r="J7" s="375"/>
      <c r="K7" s="375"/>
    </row>
    <row r="8" spans="1:13" ht="3" customHeight="1" x14ac:dyDescent="0.25"/>
    <row r="9" spans="1:13" ht="36" customHeight="1" x14ac:dyDescent="0.25">
      <c r="A9" s="438" t="s">
        <v>407</v>
      </c>
      <c r="B9" s="438"/>
      <c r="C9" s="438"/>
      <c r="D9" s="438"/>
      <c r="E9" s="438"/>
      <c r="F9" s="438"/>
      <c r="G9" s="438"/>
      <c r="H9" s="438"/>
      <c r="I9" s="438"/>
      <c r="J9" s="438"/>
      <c r="K9" s="438"/>
    </row>
    <row r="10" spans="1:13" ht="3" customHeight="1" x14ac:dyDescent="0.25"/>
    <row r="11" spans="1:13" ht="36" customHeight="1" x14ac:dyDescent="0.25">
      <c r="A11" s="414" t="s">
        <v>408</v>
      </c>
      <c r="B11" s="414"/>
      <c r="C11" s="414"/>
      <c r="D11" s="414"/>
      <c r="E11" s="414"/>
      <c r="F11" s="414"/>
      <c r="G11" s="414"/>
      <c r="H11" s="414" t="s">
        <v>404</v>
      </c>
      <c r="I11" s="414"/>
      <c r="J11" s="414"/>
      <c r="K11" s="414"/>
    </row>
    <row r="12" spans="1:13" ht="36" customHeight="1" x14ac:dyDescent="0.25">
      <c r="A12" s="237" t="s">
        <v>0</v>
      </c>
      <c r="B12" s="237" t="s">
        <v>38</v>
      </c>
      <c r="C12" s="250" t="s">
        <v>39</v>
      </c>
      <c r="D12" s="237" t="s">
        <v>212</v>
      </c>
      <c r="E12" s="237" t="s">
        <v>38</v>
      </c>
      <c r="F12" s="250" t="s">
        <v>39</v>
      </c>
      <c r="G12" s="237" t="s">
        <v>212</v>
      </c>
      <c r="H12" s="237" t="s">
        <v>0</v>
      </c>
      <c r="I12" s="237" t="s">
        <v>38</v>
      </c>
      <c r="J12" s="250" t="s">
        <v>39</v>
      </c>
      <c r="K12" s="237" t="s">
        <v>212</v>
      </c>
    </row>
    <row r="13" spans="1:13" ht="18" customHeight="1" x14ac:dyDescent="0.25">
      <c r="A13" s="251" t="s">
        <v>43</v>
      </c>
      <c r="B13" s="415">
        <v>40</v>
      </c>
      <c r="C13" s="252">
        <v>1571.2186595041715</v>
      </c>
      <c r="D13" s="252">
        <v>1885.4623914050057</v>
      </c>
      <c r="E13" s="432"/>
      <c r="F13" s="250"/>
      <c r="G13" s="253"/>
      <c r="H13" s="251" t="s">
        <v>43</v>
      </c>
      <c r="I13" s="415">
        <v>40</v>
      </c>
      <c r="J13" s="252">
        <v>1124.5361256576564</v>
      </c>
      <c r="K13" s="252">
        <v>1349.4433507891877</v>
      </c>
      <c r="L13"/>
      <c r="M13" s="37"/>
    </row>
    <row r="14" spans="1:13" ht="18" customHeight="1" x14ac:dyDescent="0.25">
      <c r="A14" s="251" t="s">
        <v>44</v>
      </c>
      <c r="B14" s="415"/>
      <c r="C14" s="252">
        <v>1903.5396884471033</v>
      </c>
      <c r="D14" s="252">
        <v>2284.2476261365241</v>
      </c>
      <c r="E14" s="432"/>
      <c r="F14" s="250"/>
      <c r="G14" s="253"/>
      <c r="H14" s="251" t="s">
        <v>44</v>
      </c>
      <c r="I14" s="415"/>
      <c r="J14" s="252">
        <v>1133.2362134518426</v>
      </c>
      <c r="K14" s="252">
        <v>1359.8834561422111</v>
      </c>
      <c r="L14"/>
      <c r="M14" s="37"/>
    </row>
    <row r="15" spans="1:13" ht="18" customHeight="1" x14ac:dyDescent="0.25">
      <c r="A15" s="251" t="s">
        <v>45</v>
      </c>
      <c r="B15" s="415"/>
      <c r="C15" s="252">
        <v>2075.3041652758802</v>
      </c>
      <c r="D15" s="252">
        <v>2490.3649983310561</v>
      </c>
      <c r="E15" s="432"/>
      <c r="F15" s="250"/>
      <c r="G15" s="253"/>
      <c r="H15" s="251" t="s">
        <v>45</v>
      </c>
      <c r="I15" s="415"/>
      <c r="J15" s="252">
        <v>1206.4828834398379</v>
      </c>
      <c r="K15" s="252">
        <v>1447.7794601278054</v>
      </c>
      <c r="L15"/>
      <c r="M15" s="37"/>
    </row>
    <row r="16" spans="1:13" ht="18" customHeight="1" x14ac:dyDescent="0.25">
      <c r="A16" s="251" t="s">
        <v>46</v>
      </c>
      <c r="B16" s="415"/>
      <c r="C16" s="252">
        <v>2300.3762428369978</v>
      </c>
      <c r="D16" s="252">
        <v>2760.4514914043971</v>
      </c>
      <c r="E16" s="432"/>
      <c r="F16" s="250"/>
      <c r="G16" s="253"/>
      <c r="H16" s="251" t="s">
        <v>46</v>
      </c>
      <c r="I16" s="415"/>
      <c r="J16" s="252">
        <v>1559.6388003142804</v>
      </c>
      <c r="K16" s="252">
        <v>1871.5665603771363</v>
      </c>
      <c r="L16"/>
      <c r="M16" s="37"/>
    </row>
    <row r="17" spans="1:13" ht="18" customHeight="1" x14ac:dyDescent="0.25">
      <c r="A17" s="251" t="s">
        <v>47</v>
      </c>
      <c r="B17" s="415"/>
      <c r="C17" s="252">
        <v>2539.6269871638256</v>
      </c>
      <c r="D17" s="351">
        <v>3069</v>
      </c>
      <c r="E17" s="432"/>
      <c r="F17" s="250"/>
      <c r="G17" s="253"/>
      <c r="H17" s="251" t="s">
        <v>47</v>
      </c>
      <c r="I17" s="415"/>
      <c r="J17" s="252">
        <v>1701.8599614085128</v>
      </c>
      <c r="K17" s="252">
        <v>2042.2319536902153</v>
      </c>
      <c r="L17"/>
      <c r="M17" s="37"/>
    </row>
    <row r="18" spans="1:13" ht="18" customHeight="1" x14ac:dyDescent="0.25">
      <c r="A18" s="251" t="s">
        <v>12</v>
      </c>
      <c r="B18" s="415">
        <v>25</v>
      </c>
      <c r="C18" s="252">
        <v>3447.2574268106309</v>
      </c>
      <c r="D18" s="252">
        <v>4136.7089121727568</v>
      </c>
      <c r="E18" s="409">
        <v>16</v>
      </c>
      <c r="F18" s="252">
        <v>3218.5938996639643</v>
      </c>
      <c r="G18" s="252">
        <v>3862.3126795967569</v>
      </c>
      <c r="H18" s="251" t="s">
        <v>12</v>
      </c>
      <c r="I18" s="415">
        <v>25</v>
      </c>
      <c r="J18" s="252">
        <v>2315.4027352221351</v>
      </c>
      <c r="K18" s="351">
        <v>2790</v>
      </c>
      <c r="L18"/>
      <c r="M18" s="37"/>
    </row>
    <row r="19" spans="1:13" ht="18" customHeight="1" x14ac:dyDescent="0.25">
      <c r="A19" s="251" t="s">
        <v>48</v>
      </c>
      <c r="B19" s="415"/>
      <c r="C19" s="252">
        <v>4925.2065983733673</v>
      </c>
      <c r="D19" s="252">
        <v>5910.2479180480404</v>
      </c>
      <c r="E19" s="434"/>
      <c r="F19" s="252">
        <v>4728.9542481104236</v>
      </c>
      <c r="G19" s="252">
        <v>5674.7450977325079</v>
      </c>
      <c r="H19" s="251" t="s">
        <v>48</v>
      </c>
      <c r="I19" s="415"/>
      <c r="J19" s="252">
        <v>3168.870952740062</v>
      </c>
      <c r="K19" s="252">
        <v>3802.645143288074</v>
      </c>
      <c r="L19"/>
      <c r="M19" s="37"/>
    </row>
    <row r="20" spans="1:13" ht="18" customHeight="1" x14ac:dyDescent="0.25">
      <c r="A20" s="251" t="s">
        <v>15</v>
      </c>
      <c r="B20" s="415"/>
      <c r="C20" s="252">
        <v>6474.2067088352806</v>
      </c>
      <c r="D20" s="252">
        <v>7769.0480506023359</v>
      </c>
      <c r="E20" s="434"/>
      <c r="F20" s="252">
        <v>5581.1087511260575</v>
      </c>
      <c r="G20" s="252">
        <v>6697.330501351269</v>
      </c>
      <c r="H20" s="251" t="s">
        <v>15</v>
      </c>
      <c r="I20" s="415"/>
      <c r="J20" s="252">
        <v>3894.3664493143333</v>
      </c>
      <c r="K20" s="252">
        <v>4673.2397391772001</v>
      </c>
      <c r="L20"/>
      <c r="M20" s="37"/>
    </row>
    <row r="21" spans="1:13" ht="18" customHeight="1" x14ac:dyDescent="0.25">
      <c r="A21" s="251" t="s">
        <v>17</v>
      </c>
      <c r="B21" s="415"/>
      <c r="C21" s="252">
        <v>13472.019846722231</v>
      </c>
      <c r="D21" s="252">
        <v>16166.423816066675</v>
      </c>
      <c r="E21" s="434"/>
      <c r="F21" s="252">
        <v>12625.279453395689</v>
      </c>
      <c r="G21" s="252">
        <v>15150.335344074827</v>
      </c>
      <c r="H21" s="251" t="s">
        <v>17</v>
      </c>
      <c r="I21" s="415"/>
      <c r="J21" s="252">
        <v>8720.7501769532482</v>
      </c>
      <c r="K21" s="252">
        <v>10464.900212343897</v>
      </c>
      <c r="L21"/>
      <c r="M21" s="37"/>
    </row>
    <row r="22" spans="1:13" ht="18" customHeight="1" x14ac:dyDescent="0.25">
      <c r="A22" s="251" t="s">
        <v>49</v>
      </c>
      <c r="B22" s="415"/>
      <c r="C22" s="252">
        <v>18803.587164725319</v>
      </c>
      <c r="D22" s="252">
        <v>22564.304597670383</v>
      </c>
      <c r="E22" s="434"/>
      <c r="F22" s="252">
        <v>15855.389770150245</v>
      </c>
      <c r="G22" s="252">
        <v>19026.467724180293</v>
      </c>
      <c r="H22" s="251" t="s">
        <v>49</v>
      </c>
      <c r="I22" s="415"/>
      <c r="J22" s="252">
        <v>10085.876823051331</v>
      </c>
      <c r="K22" s="252">
        <v>12103.052187661597</v>
      </c>
      <c r="L22"/>
      <c r="M22" s="37"/>
    </row>
    <row r="23" spans="1:13" ht="18" customHeight="1" x14ac:dyDescent="0.25">
      <c r="A23" s="251" t="s">
        <v>21</v>
      </c>
      <c r="B23" s="415"/>
      <c r="C23" s="252">
        <v>30556.703111822848</v>
      </c>
      <c r="D23" s="252">
        <v>36668.043734187413</v>
      </c>
      <c r="E23" s="434"/>
      <c r="F23" s="252">
        <v>29942.515306347792</v>
      </c>
      <c r="G23" s="252">
        <v>35931.018367617347</v>
      </c>
      <c r="H23" s="251" t="s">
        <v>21</v>
      </c>
      <c r="I23" s="415"/>
      <c r="J23" s="252">
        <v>20455.704283523355</v>
      </c>
      <c r="K23" s="252">
        <v>24546.845140228026</v>
      </c>
      <c r="L23"/>
      <c r="M23" s="37"/>
    </row>
    <row r="24" spans="1:13" ht="18" customHeight="1" x14ac:dyDescent="0.25">
      <c r="A24" s="251" t="s">
        <v>23</v>
      </c>
      <c r="B24" s="433"/>
      <c r="C24" s="252">
        <v>57015.932422118414</v>
      </c>
      <c r="D24" s="252">
        <v>68419.118906542091</v>
      </c>
      <c r="E24" s="435"/>
      <c r="F24" s="252">
        <v>53014.814357408337</v>
      </c>
      <c r="G24" s="252">
        <v>63617.777228890001</v>
      </c>
      <c r="H24" s="251" t="s">
        <v>23</v>
      </c>
      <c r="I24" s="433"/>
      <c r="J24" s="252">
        <v>37420.272271716101</v>
      </c>
      <c r="K24" s="252">
        <v>44904.32672605932</v>
      </c>
      <c r="L24"/>
      <c r="M24" s="37"/>
    </row>
    <row r="25" spans="1:13" ht="18" customHeight="1" x14ac:dyDescent="0.25">
      <c r="A25" s="251" t="s">
        <v>25</v>
      </c>
      <c r="B25" s="433"/>
      <c r="C25" s="252">
        <v>168520.46898060001</v>
      </c>
      <c r="D25" s="252">
        <v>202224.56277672001</v>
      </c>
      <c r="E25" s="435"/>
      <c r="F25" s="252">
        <v>153200.42634599999</v>
      </c>
      <c r="G25" s="252">
        <v>183840.5116152</v>
      </c>
      <c r="H25" s="251" t="s">
        <v>25</v>
      </c>
      <c r="I25" s="433"/>
      <c r="J25" s="252">
        <v>142602.00370020003</v>
      </c>
      <c r="K25" s="252">
        <v>171122.40444024003</v>
      </c>
      <c r="L25"/>
      <c r="M25" s="37"/>
    </row>
    <row r="26" spans="1:13" ht="18" customHeight="1" x14ac:dyDescent="0.25">
      <c r="A26" s="251" t="s">
        <v>27</v>
      </c>
      <c r="B26" s="433"/>
      <c r="C26" s="252">
        <v>268595.26155</v>
      </c>
      <c r="D26" s="351">
        <v>341653</v>
      </c>
      <c r="E26" s="435"/>
      <c r="F26" s="252">
        <v>244176.94125000003</v>
      </c>
      <c r="G26" s="351">
        <v>310593</v>
      </c>
      <c r="H26" s="251" t="s">
        <v>27</v>
      </c>
      <c r="I26" s="433"/>
      <c r="J26" s="252">
        <v>227273.97330000004</v>
      </c>
      <c r="K26" s="351">
        <v>289107</v>
      </c>
      <c r="M26" s="37"/>
    </row>
    <row r="27" spans="1:13" ht="18" customHeight="1" x14ac:dyDescent="0.25">
      <c r="A27" s="251" t="s">
        <v>50</v>
      </c>
      <c r="B27" s="433"/>
      <c r="C27" s="252">
        <v>435448.35674999998</v>
      </c>
      <c r="D27" s="252">
        <v>522538.02809999994</v>
      </c>
      <c r="E27" s="435"/>
      <c r="F27" s="252">
        <v>395860.32089999999</v>
      </c>
      <c r="G27" s="252">
        <v>475032.38507999998</v>
      </c>
      <c r="H27" s="251" t="s">
        <v>50</v>
      </c>
      <c r="I27" s="433"/>
      <c r="J27" s="252">
        <v>373240.37520000001</v>
      </c>
      <c r="K27" s="252">
        <v>447888.45023999998</v>
      </c>
      <c r="M27" s="37"/>
    </row>
    <row r="28" spans="1:13" ht="18" customHeight="1" x14ac:dyDescent="0.25">
      <c r="A28" s="251" t="s">
        <v>31</v>
      </c>
      <c r="B28" s="433"/>
      <c r="C28" s="252">
        <v>748553.51488499995</v>
      </c>
      <c r="D28" s="252">
        <v>898264.21786199987</v>
      </c>
      <c r="E28" s="435"/>
      <c r="F28" s="252">
        <v>680503.19534999994</v>
      </c>
      <c r="G28" s="252">
        <v>816603.83441999985</v>
      </c>
      <c r="H28" s="251" t="s">
        <v>31</v>
      </c>
      <c r="I28" s="433"/>
      <c r="J28" s="252">
        <v>689457.12214499991</v>
      </c>
      <c r="K28" s="252">
        <v>827348.54657399992</v>
      </c>
      <c r="M28" s="37"/>
    </row>
    <row r="29" spans="1:13" ht="18" customHeight="1" x14ac:dyDescent="0.25">
      <c r="A29" s="251" t="s">
        <v>51</v>
      </c>
      <c r="B29" s="433"/>
      <c r="C29" s="252">
        <v>1369995</v>
      </c>
      <c r="D29" s="252">
        <v>1643994</v>
      </c>
      <c r="E29" s="435"/>
      <c r="F29" s="252">
        <v>1269047.9999999998</v>
      </c>
      <c r="G29" s="252">
        <v>1522857.5999999996</v>
      </c>
      <c r="H29" s="251" t="s">
        <v>51</v>
      </c>
      <c r="I29" s="433"/>
      <c r="J29" s="252">
        <v>1254626.9999999998</v>
      </c>
      <c r="K29" s="252">
        <v>1505552.3999999997</v>
      </c>
      <c r="M29" s="37"/>
    </row>
    <row r="30" spans="1:13" ht="18" customHeight="1" x14ac:dyDescent="0.25">
      <c r="A30" s="251" t="s">
        <v>52</v>
      </c>
      <c r="B30" s="433"/>
      <c r="C30" s="252">
        <v>2346456.7730999994</v>
      </c>
      <c r="D30" s="252">
        <v>2815748.1277199993</v>
      </c>
      <c r="E30" s="436"/>
      <c r="F30" s="252">
        <v>2224121.9879999994</v>
      </c>
      <c r="G30" s="252">
        <v>2668946.3855999992</v>
      </c>
      <c r="H30" s="251" t="s">
        <v>52</v>
      </c>
      <c r="I30" s="433"/>
      <c r="J30" s="252">
        <v>2162930.8008000003</v>
      </c>
      <c r="K30" s="252">
        <v>2595516.9609600003</v>
      </c>
      <c r="M30" s="37"/>
    </row>
    <row r="31" spans="1:13" ht="18" customHeight="1" x14ac:dyDescent="0.25">
      <c r="A31" s="267"/>
      <c r="B31" s="268"/>
      <c r="C31" s="269"/>
      <c r="D31" s="269"/>
      <c r="E31" s="268"/>
      <c r="F31" s="269"/>
      <c r="G31" s="269"/>
      <c r="H31" s="251" t="s">
        <v>25</v>
      </c>
      <c r="I31" s="427">
        <v>16</v>
      </c>
      <c r="J31" s="252">
        <v>136589.19094669202</v>
      </c>
      <c r="K31" s="252">
        <v>163907.02913603041</v>
      </c>
      <c r="M31" s="37"/>
    </row>
    <row r="32" spans="1:13" ht="18" customHeight="1" x14ac:dyDescent="0.25">
      <c r="A32" s="267"/>
      <c r="B32" s="268"/>
      <c r="C32" s="269"/>
      <c r="D32" s="269"/>
      <c r="E32" s="268"/>
      <c r="F32" s="269"/>
      <c r="G32" s="269"/>
      <c r="H32" s="251" t="s">
        <v>50</v>
      </c>
      <c r="I32" s="428"/>
      <c r="J32" s="252">
        <v>364364.69295600004</v>
      </c>
      <c r="K32" s="252">
        <v>437237.63154720003</v>
      </c>
      <c r="M32" s="37"/>
    </row>
    <row r="33" spans="1:13" ht="18" customHeight="1" x14ac:dyDescent="0.25">
      <c r="A33" s="267"/>
      <c r="B33" s="268"/>
      <c r="C33" s="269"/>
      <c r="D33" s="269"/>
      <c r="E33" s="268"/>
      <c r="F33" s="269"/>
      <c r="G33" s="269"/>
      <c r="H33" s="251" t="s">
        <v>31</v>
      </c>
      <c r="I33" s="429"/>
      <c r="J33" s="252">
        <v>663960.79310000013</v>
      </c>
      <c r="K33" s="252">
        <v>796752.95172000013</v>
      </c>
      <c r="M33" s="37"/>
    </row>
    <row r="34" spans="1:13" x14ac:dyDescent="0.25">
      <c r="A34" s="430" t="s">
        <v>409</v>
      </c>
      <c r="B34" s="430"/>
      <c r="C34" s="430"/>
      <c r="D34" s="430"/>
      <c r="E34" s="430"/>
      <c r="F34" s="430"/>
      <c r="G34" s="430"/>
      <c r="H34" s="430"/>
      <c r="I34" s="430"/>
      <c r="J34" s="430"/>
      <c r="K34" s="430"/>
    </row>
    <row r="35" spans="1:13" x14ac:dyDescent="0.25">
      <c r="A35" s="431" t="s">
        <v>40</v>
      </c>
      <c r="B35" s="431"/>
      <c r="C35" s="431"/>
      <c r="D35" s="431"/>
      <c r="E35" s="431"/>
      <c r="F35" s="431"/>
      <c r="G35" s="431"/>
      <c r="H35" s="431"/>
      <c r="I35" s="431"/>
      <c r="J35" s="431"/>
      <c r="K35" s="431"/>
    </row>
  </sheetData>
  <mergeCells count="16">
    <mergeCell ref="A11:G11"/>
    <mergeCell ref="H11:K11"/>
    <mergeCell ref="A1:K1"/>
    <mergeCell ref="A3:K3"/>
    <mergeCell ref="A5:K5"/>
    <mergeCell ref="A7:K7"/>
    <mergeCell ref="A9:K9"/>
    <mergeCell ref="I31:I33"/>
    <mergeCell ref="A34:K34"/>
    <mergeCell ref="A35:K35"/>
    <mergeCell ref="B13:B17"/>
    <mergeCell ref="E13:E17"/>
    <mergeCell ref="I13:I17"/>
    <mergeCell ref="B18:B30"/>
    <mergeCell ref="E18:E30"/>
    <mergeCell ref="I18:I30"/>
  </mergeCells>
  <printOptions horizontalCentered="1"/>
  <pageMargins left="0.23622047244094491" right="0.23622047244094491" top="0" bottom="0" header="0.31496062992125984" footer="0.31496062992125984"/>
  <pageSetup paperSize="9" scale="96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A32E-EEAD-4CBA-8C18-315E5DD38ECB}">
  <sheetPr>
    <tabColor theme="4"/>
  </sheetPr>
  <dimension ref="A1:K31"/>
  <sheetViews>
    <sheetView zoomScaleNormal="100" workbookViewId="0">
      <selection activeCell="J6" sqref="J6"/>
    </sheetView>
  </sheetViews>
  <sheetFormatPr defaultRowHeight="15" x14ac:dyDescent="0.25"/>
  <cols>
    <col min="1" max="1" width="32.7109375" customWidth="1"/>
    <col min="2" max="2" width="20.28515625" customWidth="1"/>
    <col min="3" max="3" width="22.5703125" customWidth="1"/>
    <col min="4" max="4" width="20.5703125" hidden="1" customWidth="1"/>
    <col min="5" max="5" width="21.7109375" customWidth="1"/>
    <col min="6" max="6" width="9.140625" customWidth="1"/>
    <col min="7" max="7" width="14.5703125" customWidth="1"/>
  </cols>
  <sheetData>
    <row r="1" spans="1:11" ht="60" customHeight="1" x14ac:dyDescent="0.25">
      <c r="A1" s="419" t="s">
        <v>398</v>
      </c>
      <c r="B1" s="419"/>
      <c r="C1" s="419"/>
      <c r="D1" s="419"/>
      <c r="E1" s="419"/>
      <c r="F1" s="270"/>
      <c r="G1" s="270"/>
      <c r="H1" s="270"/>
      <c r="I1" s="270"/>
      <c r="J1" s="270"/>
      <c r="K1" s="270"/>
    </row>
    <row r="2" spans="1:11" ht="3" customHeight="1" x14ac:dyDescent="0.25">
      <c r="A2" s="245"/>
      <c r="B2" s="246"/>
      <c r="C2" s="246"/>
      <c r="D2" s="246"/>
      <c r="E2" s="246"/>
    </row>
    <row r="3" spans="1:11" ht="20.100000000000001" customHeight="1" x14ac:dyDescent="0.25">
      <c r="A3" s="421" t="s">
        <v>460</v>
      </c>
      <c r="B3" s="421"/>
      <c r="C3" s="421"/>
      <c r="D3" s="421"/>
      <c r="E3" s="421"/>
      <c r="F3" s="178"/>
      <c r="G3" s="178"/>
      <c r="H3" s="178"/>
      <c r="I3" s="178"/>
      <c r="J3" s="178"/>
    </row>
    <row r="4" spans="1:11" ht="2.1" customHeight="1" x14ac:dyDescent="0.25">
      <c r="A4" s="1"/>
      <c r="B4" s="1"/>
      <c r="C4" s="1"/>
      <c r="D4" s="1"/>
      <c r="E4" s="1"/>
    </row>
    <row r="5" spans="1:11" ht="3" customHeight="1" x14ac:dyDescent="0.25">
      <c r="A5" s="1"/>
      <c r="B5" s="1"/>
      <c r="C5" s="1"/>
      <c r="D5" s="1"/>
      <c r="E5" s="1"/>
    </row>
    <row r="6" spans="1:11" ht="95.1" customHeight="1" x14ac:dyDescent="0.25">
      <c r="A6" s="422" t="s">
        <v>410</v>
      </c>
      <c r="B6" s="440"/>
      <c r="C6" s="440"/>
      <c r="D6" s="440"/>
      <c r="E6" s="440"/>
    </row>
    <row r="7" spans="1:11" ht="3" customHeight="1" x14ac:dyDescent="0.25">
      <c r="A7" s="42"/>
      <c r="B7" s="43"/>
      <c r="C7" s="43"/>
      <c r="D7" s="43"/>
      <c r="E7" s="43"/>
    </row>
    <row r="8" spans="1:11" s="75" customFormat="1" ht="20.100000000000001" customHeight="1" x14ac:dyDescent="0.25">
      <c r="A8" s="424" t="s">
        <v>401</v>
      </c>
      <c r="B8" s="425"/>
      <c r="C8" s="425"/>
      <c r="D8" s="425"/>
      <c r="E8" s="425"/>
    </row>
    <row r="9" spans="1:11" ht="3" customHeight="1" x14ac:dyDescent="0.25">
      <c r="A9" s="84"/>
      <c r="B9" s="44"/>
      <c r="C9" s="44"/>
      <c r="D9" s="44"/>
      <c r="E9" s="44"/>
    </row>
    <row r="10" spans="1:11" ht="36" customHeight="1" x14ac:dyDescent="0.25">
      <c r="A10" s="441" t="s">
        <v>411</v>
      </c>
      <c r="B10" s="441"/>
      <c r="C10" s="441"/>
      <c r="D10" s="441"/>
      <c r="E10" s="441"/>
    </row>
    <row r="11" spans="1:11" ht="3" customHeight="1" x14ac:dyDescent="0.25">
      <c r="A11" s="45"/>
      <c r="B11" s="44"/>
      <c r="C11" s="44"/>
      <c r="D11" s="44"/>
      <c r="E11" s="44"/>
    </row>
    <row r="12" spans="1:11" ht="36" customHeight="1" x14ac:dyDescent="0.25">
      <c r="A12" s="442" t="s">
        <v>53</v>
      </c>
      <c r="B12" s="444" t="s">
        <v>412</v>
      </c>
      <c r="C12" s="445"/>
      <c r="D12" s="445"/>
      <c r="E12" s="446"/>
    </row>
    <row r="13" spans="1:11" ht="18" customHeight="1" x14ac:dyDescent="0.25">
      <c r="A13" s="443"/>
      <c r="B13" s="225" t="s">
        <v>38</v>
      </c>
      <c r="C13" s="225" t="s">
        <v>54</v>
      </c>
      <c r="D13" s="271" t="s">
        <v>39</v>
      </c>
      <c r="E13" s="225" t="s">
        <v>212</v>
      </c>
    </row>
    <row r="14" spans="1:11" s="75" customFormat="1" ht="18" customHeight="1" x14ac:dyDescent="0.25">
      <c r="A14" s="235" t="s">
        <v>6</v>
      </c>
      <c r="B14" s="439">
        <v>40</v>
      </c>
      <c r="C14" s="272" t="s">
        <v>55</v>
      </c>
      <c r="D14" s="254">
        <v>1685</v>
      </c>
      <c r="E14" s="254">
        <v>2022</v>
      </c>
    </row>
    <row r="15" spans="1:11" s="75" customFormat="1" ht="18" customHeight="1" x14ac:dyDescent="0.25">
      <c r="A15" s="235" t="s">
        <v>7</v>
      </c>
      <c r="B15" s="439"/>
      <c r="C15" s="272" t="s">
        <v>56</v>
      </c>
      <c r="D15" s="254">
        <v>1899</v>
      </c>
      <c r="E15" s="254">
        <v>2278.7999999999997</v>
      </c>
    </row>
    <row r="16" spans="1:11" s="75" customFormat="1" ht="18" customHeight="1" x14ac:dyDescent="0.25">
      <c r="A16" s="235" t="s">
        <v>8</v>
      </c>
      <c r="B16" s="439"/>
      <c r="C16" s="272" t="s">
        <v>57</v>
      </c>
      <c r="D16" s="254">
        <v>2183</v>
      </c>
      <c r="E16" s="254">
        <v>2619.6</v>
      </c>
    </row>
    <row r="17" spans="1:5" s="75" customFormat="1" ht="18" customHeight="1" x14ac:dyDescent="0.25">
      <c r="A17" s="235" t="s">
        <v>9</v>
      </c>
      <c r="B17" s="439"/>
      <c r="C17" s="272" t="s">
        <v>58</v>
      </c>
      <c r="D17" s="254">
        <v>2510</v>
      </c>
      <c r="E17" s="254">
        <v>3012</v>
      </c>
    </row>
    <row r="18" spans="1:5" s="75" customFormat="1" ht="18" customHeight="1" x14ac:dyDescent="0.25">
      <c r="A18" s="235" t="s">
        <v>10</v>
      </c>
      <c r="B18" s="439"/>
      <c r="C18" s="272" t="s">
        <v>59</v>
      </c>
      <c r="D18" s="254">
        <v>3090</v>
      </c>
      <c r="E18" s="254">
        <v>3708</v>
      </c>
    </row>
    <row r="19" spans="1:5" s="75" customFormat="1" ht="18" customHeight="1" x14ac:dyDescent="0.25">
      <c r="A19" s="235" t="s">
        <v>11</v>
      </c>
      <c r="B19" s="439"/>
      <c r="C19" s="272" t="s">
        <v>60</v>
      </c>
      <c r="D19" s="254">
        <v>3511</v>
      </c>
      <c r="E19" s="254">
        <v>4213.2</v>
      </c>
    </row>
    <row r="20" spans="1:5" s="75" customFormat="1" ht="18" customHeight="1" x14ac:dyDescent="0.25">
      <c r="A20" s="235" t="s">
        <v>13</v>
      </c>
      <c r="B20" s="439">
        <v>16</v>
      </c>
      <c r="C20" s="272" t="s">
        <v>61</v>
      </c>
      <c r="D20" s="254">
        <v>5597</v>
      </c>
      <c r="E20" s="254">
        <v>6716.4</v>
      </c>
    </row>
    <row r="21" spans="1:5" s="75" customFormat="1" ht="18" customHeight="1" x14ac:dyDescent="0.25">
      <c r="A21" s="235" t="s">
        <v>14</v>
      </c>
      <c r="B21" s="439"/>
      <c r="C21" s="272" t="s">
        <v>62</v>
      </c>
      <c r="D21" s="254">
        <v>7560</v>
      </c>
      <c r="E21" s="254">
        <v>9072</v>
      </c>
    </row>
    <row r="22" spans="1:5" s="75" customFormat="1" ht="18" customHeight="1" x14ac:dyDescent="0.25">
      <c r="A22" s="235" t="s">
        <v>16</v>
      </c>
      <c r="B22" s="439"/>
      <c r="C22" s="272" t="s">
        <v>63</v>
      </c>
      <c r="D22" s="254">
        <v>13837</v>
      </c>
      <c r="E22" s="254">
        <v>16604.399999999998</v>
      </c>
    </row>
    <row r="23" spans="1:5" s="75" customFormat="1" ht="18" customHeight="1" x14ac:dyDescent="0.25">
      <c r="A23" s="235" t="s">
        <v>18</v>
      </c>
      <c r="B23" s="439"/>
      <c r="C23" s="272" t="s">
        <v>64</v>
      </c>
      <c r="D23" s="254">
        <v>17966</v>
      </c>
      <c r="E23" s="254">
        <v>21559.200000000001</v>
      </c>
    </row>
    <row r="24" spans="1:5" s="75" customFormat="1" ht="18" customHeight="1" x14ac:dyDescent="0.25">
      <c r="A24" s="235" t="s">
        <v>20</v>
      </c>
      <c r="B24" s="439"/>
      <c r="C24" s="272" t="s">
        <v>65</v>
      </c>
      <c r="D24" s="254">
        <v>24785</v>
      </c>
      <c r="E24" s="254">
        <v>29742</v>
      </c>
    </row>
    <row r="25" spans="1:5" s="75" customFormat="1" ht="18" customHeight="1" x14ac:dyDescent="0.25">
      <c r="A25" s="235" t="s">
        <v>22</v>
      </c>
      <c r="B25" s="439"/>
      <c r="C25" s="272" t="s">
        <v>66</v>
      </c>
      <c r="D25" s="254">
        <v>47969</v>
      </c>
      <c r="E25" s="254">
        <v>57562.799999999996</v>
      </c>
    </row>
    <row r="26" spans="1:5" s="75" customFormat="1" ht="18" customHeight="1" x14ac:dyDescent="0.25">
      <c r="A26" s="235" t="s">
        <v>13</v>
      </c>
      <c r="B26" s="439">
        <v>25</v>
      </c>
      <c r="C26" s="272" t="s">
        <v>61</v>
      </c>
      <c r="D26" s="254">
        <v>6437</v>
      </c>
      <c r="E26" s="254">
        <v>7724.4</v>
      </c>
    </row>
    <row r="27" spans="1:5" s="75" customFormat="1" ht="18" customHeight="1" x14ac:dyDescent="0.25">
      <c r="A27" s="235" t="s">
        <v>14</v>
      </c>
      <c r="B27" s="439"/>
      <c r="C27" s="272" t="s">
        <v>62</v>
      </c>
      <c r="D27" s="254">
        <v>8694</v>
      </c>
      <c r="E27" s="254">
        <v>10432.799999999999</v>
      </c>
    </row>
    <row r="28" spans="1:5" s="75" customFormat="1" ht="18" customHeight="1" x14ac:dyDescent="0.25">
      <c r="A28" s="235" t="s">
        <v>16</v>
      </c>
      <c r="B28" s="439"/>
      <c r="C28" s="272" t="s">
        <v>63</v>
      </c>
      <c r="D28" s="254">
        <v>15912</v>
      </c>
      <c r="E28" s="254">
        <v>19094.399999999998</v>
      </c>
    </row>
    <row r="29" spans="1:5" s="75" customFormat="1" ht="18" customHeight="1" x14ac:dyDescent="0.25">
      <c r="A29" s="235" t="s">
        <v>18</v>
      </c>
      <c r="B29" s="439"/>
      <c r="C29" s="272" t="s">
        <v>64</v>
      </c>
      <c r="D29" s="254">
        <v>20661</v>
      </c>
      <c r="E29" s="254">
        <v>24793.200000000001</v>
      </c>
    </row>
    <row r="30" spans="1:5" s="75" customFormat="1" ht="18" customHeight="1" x14ac:dyDescent="0.25">
      <c r="A30" s="235" t="s">
        <v>20</v>
      </c>
      <c r="B30" s="439"/>
      <c r="C30" s="272" t="s">
        <v>65</v>
      </c>
      <c r="D30" s="254">
        <v>28503</v>
      </c>
      <c r="E30" s="254">
        <v>34203.599999999999</v>
      </c>
    </row>
    <row r="31" spans="1:5" s="75" customFormat="1" ht="18" customHeight="1" x14ac:dyDescent="0.25">
      <c r="A31" s="235" t="s">
        <v>22</v>
      </c>
      <c r="B31" s="439"/>
      <c r="C31" s="272" t="s">
        <v>66</v>
      </c>
      <c r="D31" s="254">
        <v>55165</v>
      </c>
      <c r="E31" s="254">
        <v>66198</v>
      </c>
    </row>
  </sheetData>
  <mergeCells count="10">
    <mergeCell ref="B14:B19"/>
    <mergeCell ref="B20:B25"/>
    <mergeCell ref="B26:B31"/>
    <mergeCell ref="A1:E1"/>
    <mergeCell ref="A3:E3"/>
    <mergeCell ref="A6:E6"/>
    <mergeCell ref="A8:E8"/>
    <mergeCell ref="A10:E10"/>
    <mergeCell ref="A12:A13"/>
    <mergeCell ref="B12:E12"/>
  </mergeCells>
  <printOptions horizontalCentered="1"/>
  <pageMargins left="0.23622047244094491" right="0.23622047244094491" top="0" bottom="0" header="0.31496062992125984" footer="0.31496062992125984"/>
  <pageSetup paperSize="9" orientation="portrait" r:id="rId1"/>
  <headerFooter differentFirst="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9">
    <tabColor theme="4"/>
    <pageSetUpPr fitToPage="1"/>
  </sheetPr>
  <dimension ref="A1:J35"/>
  <sheetViews>
    <sheetView zoomScale="94" zoomScaleNormal="94" workbookViewId="0">
      <selection activeCell="J12" sqref="J12:J19"/>
    </sheetView>
  </sheetViews>
  <sheetFormatPr defaultRowHeight="15" x14ac:dyDescent="0.25"/>
  <cols>
    <col min="1" max="1" width="16.5703125" customWidth="1"/>
    <col min="2" max="2" width="14.85546875" customWidth="1"/>
    <col min="3" max="3" width="16.7109375" customWidth="1"/>
    <col min="4" max="4" width="11.7109375" hidden="1" customWidth="1"/>
    <col min="5" max="5" width="14.28515625" customWidth="1"/>
    <col min="6" max="6" width="18.42578125" customWidth="1"/>
    <col min="7" max="7" width="14.5703125" customWidth="1"/>
    <col min="8" max="8" width="16.85546875" customWidth="1"/>
    <col min="9" max="9" width="17.85546875" hidden="1" customWidth="1"/>
    <col min="10" max="10" width="15.140625" customWidth="1"/>
    <col min="12" max="12" width="12.140625" customWidth="1"/>
    <col min="13" max="13" width="13.7109375" customWidth="1"/>
  </cols>
  <sheetData>
    <row r="1" spans="1:10" ht="60" customHeight="1" x14ac:dyDescent="0.25">
      <c r="A1" s="365" t="s">
        <v>41</v>
      </c>
      <c r="B1" s="366"/>
      <c r="C1" s="366"/>
      <c r="D1" s="366"/>
      <c r="E1" s="366"/>
      <c r="F1" s="366"/>
      <c r="G1" s="366"/>
      <c r="H1" s="366"/>
      <c r="I1" s="366"/>
      <c r="J1" s="366"/>
    </row>
    <row r="2" spans="1:10" ht="2.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1.75" customHeight="1" x14ac:dyDescent="0.25">
      <c r="A3" s="456" t="s">
        <v>324</v>
      </c>
      <c r="B3" s="456"/>
      <c r="C3" s="456"/>
      <c r="D3" s="456"/>
      <c r="E3" s="456"/>
      <c r="F3" s="456"/>
      <c r="G3" s="456"/>
      <c r="H3" s="456"/>
      <c r="I3" s="456"/>
      <c r="J3" s="456"/>
    </row>
    <row r="4" spans="1:10" ht="95.1" customHeight="1" x14ac:dyDescent="0.25">
      <c r="A4" s="451" t="s">
        <v>225</v>
      </c>
      <c r="B4" s="452"/>
      <c r="C4" s="452"/>
      <c r="D4" s="452"/>
      <c r="E4" s="452"/>
      <c r="F4" s="452"/>
      <c r="G4" s="452"/>
      <c r="H4" s="452"/>
      <c r="I4" s="452"/>
      <c r="J4" s="452"/>
    </row>
    <row r="5" spans="1:10" ht="5.8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" customHeight="1" x14ac:dyDescent="0.25">
      <c r="A6" s="369" t="s">
        <v>42</v>
      </c>
      <c r="B6" s="370"/>
      <c r="C6" s="370"/>
      <c r="D6" s="370"/>
      <c r="E6" s="370"/>
      <c r="F6" s="370"/>
      <c r="G6" s="370"/>
      <c r="H6" s="370"/>
      <c r="I6" s="370"/>
      <c r="J6" s="370"/>
    </row>
    <row r="7" spans="1:10" ht="2.1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</row>
    <row r="8" spans="1:10" ht="28.35" customHeight="1" x14ac:dyDescent="0.25">
      <c r="A8" s="375" t="s">
        <v>356</v>
      </c>
      <c r="B8" s="375"/>
      <c r="C8" s="375"/>
      <c r="D8" s="375"/>
      <c r="E8" s="375"/>
      <c r="F8" s="375"/>
      <c r="G8" s="375"/>
      <c r="H8" s="375"/>
      <c r="I8" s="375"/>
      <c r="J8" s="375"/>
    </row>
    <row r="9" spans="1:10" ht="2.1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35.25" customHeight="1" x14ac:dyDescent="0.25">
      <c r="A10" s="453" t="s">
        <v>221</v>
      </c>
      <c r="B10" s="454"/>
      <c r="C10" s="454"/>
      <c r="D10" s="454"/>
      <c r="E10" s="455"/>
      <c r="F10" s="453" t="s">
        <v>222</v>
      </c>
      <c r="G10" s="454"/>
      <c r="H10" s="454"/>
      <c r="I10" s="454"/>
      <c r="J10" s="455"/>
    </row>
    <row r="11" spans="1:10" ht="31.5" customHeight="1" x14ac:dyDescent="0.25">
      <c r="A11" s="24" t="s">
        <v>53</v>
      </c>
      <c r="B11" s="24" t="s">
        <v>103</v>
      </c>
      <c r="C11" s="24" t="s">
        <v>38</v>
      </c>
      <c r="D11" s="25" t="s">
        <v>2</v>
      </c>
      <c r="E11" s="24" t="s">
        <v>212</v>
      </c>
      <c r="F11" s="24" t="s">
        <v>53</v>
      </c>
      <c r="G11" s="24" t="s">
        <v>103</v>
      </c>
      <c r="H11" s="24" t="s">
        <v>38</v>
      </c>
      <c r="I11" s="25" t="s">
        <v>2</v>
      </c>
      <c r="J11" s="24" t="s">
        <v>212</v>
      </c>
    </row>
    <row r="12" spans="1:10" x14ac:dyDescent="0.25">
      <c r="A12" s="11" t="s">
        <v>5</v>
      </c>
      <c r="B12" s="41" t="s">
        <v>68</v>
      </c>
      <c r="C12" s="447">
        <v>40</v>
      </c>
      <c r="D12" s="140">
        <v>1034.4969708333333</v>
      </c>
      <c r="E12" s="284">
        <f>D12*1.2</f>
        <v>1241.3963649999998</v>
      </c>
      <c r="F12" s="11" t="s">
        <v>43</v>
      </c>
      <c r="G12" s="41" t="s">
        <v>69</v>
      </c>
      <c r="H12" s="447">
        <v>40</v>
      </c>
      <c r="I12" s="153">
        <v>1152.162</v>
      </c>
      <c r="J12" s="284">
        <f t="shared" ref="J12:J19" si="0">I12*1.2</f>
        <v>1382.5944</v>
      </c>
    </row>
    <row r="13" spans="1:10" x14ac:dyDescent="0.25">
      <c r="A13" s="11" t="s">
        <v>6</v>
      </c>
      <c r="B13" s="41" t="s">
        <v>70</v>
      </c>
      <c r="C13" s="448"/>
      <c r="D13" s="140">
        <v>1152.162</v>
      </c>
      <c r="E13" s="284">
        <f t="shared" ref="E13:E21" si="1">D13*1.2</f>
        <v>1382.5944</v>
      </c>
      <c r="F13" s="11" t="s">
        <v>78</v>
      </c>
      <c r="G13" s="41" t="s">
        <v>71</v>
      </c>
      <c r="H13" s="448"/>
      <c r="I13" s="153">
        <v>1262.5775250000002</v>
      </c>
      <c r="J13" s="284">
        <f t="shared" si="0"/>
        <v>1515.0930300000002</v>
      </c>
    </row>
    <row r="14" spans="1:10" x14ac:dyDescent="0.25">
      <c r="A14" s="11" t="s">
        <v>7</v>
      </c>
      <c r="B14" s="41" t="s">
        <v>69</v>
      </c>
      <c r="C14" s="448"/>
      <c r="D14" s="140">
        <v>1262.5775250000002</v>
      </c>
      <c r="E14" s="284">
        <f t="shared" si="1"/>
        <v>1515.0930300000002</v>
      </c>
      <c r="F14" s="11" t="s">
        <v>45</v>
      </c>
      <c r="G14" s="41" t="s">
        <v>72</v>
      </c>
      <c r="H14" s="448"/>
      <c r="I14" s="153">
        <v>1475.0073937500001</v>
      </c>
      <c r="J14" s="284">
        <f t="shared" si="0"/>
        <v>1770.0088725000001</v>
      </c>
    </row>
    <row r="15" spans="1:10" x14ac:dyDescent="0.25">
      <c r="A15" s="11" t="s">
        <v>79</v>
      </c>
      <c r="B15" s="41" t="s">
        <v>71</v>
      </c>
      <c r="C15" s="448"/>
      <c r="D15" s="140">
        <v>1475.0073937500001</v>
      </c>
      <c r="E15" s="284">
        <f t="shared" si="1"/>
        <v>1770.0088725000001</v>
      </c>
      <c r="F15" s="11" t="s">
        <v>80</v>
      </c>
      <c r="G15" s="41" t="s">
        <v>73</v>
      </c>
      <c r="H15" s="448"/>
      <c r="I15" s="153">
        <v>1685.0369250000001</v>
      </c>
      <c r="J15" s="284">
        <f t="shared" si="0"/>
        <v>2022.04431</v>
      </c>
    </row>
    <row r="16" spans="1:10" x14ac:dyDescent="0.25">
      <c r="A16" s="11" t="s">
        <v>9</v>
      </c>
      <c r="B16" s="41" t="s">
        <v>72</v>
      </c>
      <c r="C16" s="448"/>
      <c r="D16" s="140">
        <v>1685.0369250000001</v>
      </c>
      <c r="E16" s="284">
        <f t="shared" si="1"/>
        <v>2022.04431</v>
      </c>
      <c r="F16" s="11" t="s">
        <v>47</v>
      </c>
      <c r="G16" s="41" t="s">
        <v>74</v>
      </c>
      <c r="H16" s="448"/>
      <c r="I16" s="153">
        <v>1964.6762437499999</v>
      </c>
      <c r="J16" s="284">
        <f t="shared" si="0"/>
        <v>2357.6114924999997</v>
      </c>
    </row>
    <row r="17" spans="1:10" x14ac:dyDescent="0.25">
      <c r="A17" s="11" t="s">
        <v>10</v>
      </c>
      <c r="B17" s="41" t="s">
        <v>73</v>
      </c>
      <c r="C17" s="448"/>
      <c r="D17" s="140">
        <v>1964.6762437499999</v>
      </c>
      <c r="E17" s="284">
        <f t="shared" si="1"/>
        <v>2357.6114924999997</v>
      </c>
      <c r="F17" s="11" t="s">
        <v>12</v>
      </c>
      <c r="G17" s="41" t="s">
        <v>75</v>
      </c>
      <c r="H17" s="447">
        <v>25</v>
      </c>
      <c r="I17" s="153">
        <v>3340.6757770833333</v>
      </c>
      <c r="J17" s="284">
        <f t="shared" si="0"/>
        <v>4008.8109324999996</v>
      </c>
    </row>
    <row r="18" spans="1:10" x14ac:dyDescent="0.25">
      <c r="A18" s="11" t="s">
        <v>11</v>
      </c>
      <c r="B18" s="41" t="s">
        <v>74</v>
      </c>
      <c r="C18" s="449"/>
      <c r="D18" s="140">
        <v>3059.6544458333328</v>
      </c>
      <c r="E18" s="284">
        <f t="shared" si="1"/>
        <v>3671.5853349999993</v>
      </c>
      <c r="F18" s="11" t="s">
        <v>48</v>
      </c>
      <c r="G18" s="41" t="s">
        <v>76</v>
      </c>
      <c r="H18" s="448"/>
      <c r="I18" s="153">
        <v>4002.4051833333328</v>
      </c>
      <c r="J18" s="284">
        <f t="shared" si="0"/>
        <v>4802.8862199999994</v>
      </c>
    </row>
    <row r="19" spans="1:10" x14ac:dyDescent="0.25">
      <c r="A19" s="11" t="s">
        <v>13</v>
      </c>
      <c r="B19" s="41" t="s">
        <v>75</v>
      </c>
      <c r="C19" s="447">
        <v>25</v>
      </c>
      <c r="D19" s="140">
        <v>3978.2320875</v>
      </c>
      <c r="E19" s="284">
        <f t="shared" si="1"/>
        <v>4773.8785049999997</v>
      </c>
      <c r="F19" s="11" t="s">
        <v>15</v>
      </c>
      <c r="G19" s="41" t="s">
        <v>77</v>
      </c>
      <c r="H19" s="449"/>
      <c r="I19" s="153">
        <v>6836.112708333334</v>
      </c>
      <c r="J19" s="284">
        <f t="shared" si="0"/>
        <v>8203.3352500000001</v>
      </c>
    </row>
    <row r="20" spans="1:10" x14ac:dyDescent="0.25">
      <c r="A20" s="11" t="s">
        <v>14</v>
      </c>
      <c r="B20" s="41" t="s">
        <v>76</v>
      </c>
      <c r="C20" s="448"/>
      <c r="D20" s="140">
        <v>5040.3086937500002</v>
      </c>
      <c r="E20" s="284">
        <f t="shared" si="1"/>
        <v>6048.3704324999999</v>
      </c>
      <c r="F20" s="50"/>
      <c r="G20" s="51"/>
      <c r="H20" s="51"/>
      <c r="I20" s="51"/>
      <c r="J20" s="39"/>
    </row>
    <row r="21" spans="1:10" x14ac:dyDescent="0.25">
      <c r="A21" s="11" t="s">
        <v>16</v>
      </c>
      <c r="B21" s="41" t="s">
        <v>77</v>
      </c>
      <c r="C21" s="449"/>
      <c r="D21" s="140">
        <v>10349.85524375</v>
      </c>
      <c r="E21" s="284">
        <f t="shared" si="1"/>
        <v>12419.8262925</v>
      </c>
      <c r="F21" s="50"/>
      <c r="G21" s="51"/>
      <c r="H21" s="51"/>
      <c r="I21" s="51"/>
      <c r="J21" s="39"/>
    </row>
    <row r="22" spans="1:10" ht="2.1" customHeight="1" x14ac:dyDescent="0.25">
      <c r="A22" s="52"/>
      <c r="B22" s="53"/>
      <c r="C22" s="54"/>
      <c r="D22" s="55"/>
      <c r="E22" s="49"/>
      <c r="F22" s="50"/>
      <c r="G22" s="51"/>
      <c r="H22" s="51"/>
      <c r="I22" s="51"/>
      <c r="J22" s="39"/>
    </row>
    <row r="23" spans="1:10" ht="16.5" customHeight="1" x14ac:dyDescent="0.25">
      <c r="A23" s="450" t="s">
        <v>316</v>
      </c>
      <c r="B23" s="450"/>
      <c r="C23" s="450"/>
      <c r="D23" s="450"/>
      <c r="E23" s="450"/>
      <c r="F23" s="450"/>
      <c r="G23" s="450"/>
      <c r="H23" s="450"/>
      <c r="I23" s="450"/>
      <c r="J23" s="450"/>
    </row>
    <row r="24" spans="1:10" x14ac:dyDescent="0.25">
      <c r="A24" s="56"/>
      <c r="B24" s="57"/>
      <c r="C24" s="57"/>
      <c r="D24" s="57"/>
      <c r="E24" s="57"/>
      <c r="F24" s="57"/>
      <c r="G24" s="57"/>
      <c r="H24" s="57"/>
      <c r="I24" s="57"/>
      <c r="J24" s="35"/>
    </row>
    <row r="25" spans="1:10" x14ac:dyDescent="0.25">
      <c r="A25" s="56"/>
      <c r="B25" s="57"/>
      <c r="C25" s="57"/>
      <c r="D25" s="57"/>
      <c r="E25" s="57"/>
      <c r="F25" s="57"/>
      <c r="G25" s="57"/>
      <c r="H25" s="57"/>
      <c r="I25" s="57"/>
      <c r="J25" s="35"/>
    </row>
    <row r="26" spans="1:10" x14ac:dyDescent="0.25">
      <c r="A26" s="56"/>
      <c r="B26" s="57"/>
      <c r="C26" s="57"/>
      <c r="D26" s="57"/>
      <c r="E26" s="57"/>
      <c r="F26" s="57"/>
      <c r="G26" s="57"/>
      <c r="H26" s="57"/>
      <c r="I26" s="57"/>
      <c r="J26" s="35"/>
    </row>
    <row r="27" spans="1:10" x14ac:dyDescent="0.25">
      <c r="E27" s="58"/>
      <c r="F27" s="58"/>
    </row>
    <row r="28" spans="1:10" x14ac:dyDescent="0.25">
      <c r="E28" s="58"/>
      <c r="F28" s="58"/>
    </row>
    <row r="29" spans="1:10" x14ac:dyDescent="0.25">
      <c r="E29" s="58"/>
      <c r="F29" s="58"/>
    </row>
    <row r="30" spans="1:10" x14ac:dyDescent="0.25">
      <c r="E30" s="58"/>
      <c r="F30" s="58"/>
    </row>
    <row r="31" spans="1:10" x14ac:dyDescent="0.25">
      <c r="E31" s="58"/>
      <c r="F31" s="58"/>
    </row>
    <row r="32" spans="1:10" x14ac:dyDescent="0.25">
      <c r="E32" s="58"/>
    </row>
    <row r="33" spans="5:5" x14ac:dyDescent="0.25">
      <c r="E33" s="58"/>
    </row>
    <row r="34" spans="5:5" x14ac:dyDescent="0.25">
      <c r="E34" s="58"/>
    </row>
    <row r="35" spans="5:5" x14ac:dyDescent="0.25">
      <c r="E35" s="58"/>
    </row>
  </sheetData>
  <mergeCells count="12">
    <mergeCell ref="A1:J1"/>
    <mergeCell ref="A4:J4"/>
    <mergeCell ref="A6:J6"/>
    <mergeCell ref="A8:J8"/>
    <mergeCell ref="A10:E10"/>
    <mergeCell ref="F10:J10"/>
    <mergeCell ref="A3:J3"/>
    <mergeCell ref="C12:C18"/>
    <mergeCell ref="H12:H16"/>
    <mergeCell ref="H17:H19"/>
    <mergeCell ref="C19:C21"/>
    <mergeCell ref="A23:J23"/>
  </mergeCells>
  <printOptions horizontalCentered="1"/>
  <pageMargins left="0.23622047244094491" right="0.23622047244094491" top="0" bottom="0.74803149606299213" header="0.31496062992125984" footer="0.31496062992125984"/>
  <pageSetup paperSize="9" scale="7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0">
    <tabColor theme="4"/>
    <pageSetUpPr fitToPage="1"/>
  </sheetPr>
  <dimension ref="A1:O44"/>
  <sheetViews>
    <sheetView tabSelected="1" topLeftCell="A8" zoomScaleNormal="100" workbookViewId="0">
      <selection activeCell="T13" sqref="T13"/>
    </sheetView>
  </sheetViews>
  <sheetFormatPr defaultRowHeight="15" x14ac:dyDescent="0.25"/>
  <cols>
    <col min="1" max="1" width="15.7109375" customWidth="1"/>
    <col min="2" max="2" width="14.7109375" hidden="1" customWidth="1"/>
    <col min="3" max="3" width="14.7109375" customWidth="1"/>
    <col min="4" max="4" width="14.7109375" hidden="1" customWidth="1"/>
    <col min="5" max="5" width="14.7109375" customWidth="1"/>
    <col min="6" max="6" width="14.7109375" hidden="1" customWidth="1"/>
    <col min="7" max="7" width="14.7109375" customWidth="1"/>
    <col min="8" max="8" width="14.7109375" hidden="1" customWidth="1"/>
    <col min="9" max="9" width="14.7109375" customWidth="1"/>
    <col min="10" max="10" width="14.7109375" hidden="1" customWidth="1"/>
    <col min="11" max="11" width="14.7109375" customWidth="1"/>
    <col min="12" max="12" width="14.7109375" hidden="1" customWidth="1"/>
    <col min="13" max="13" width="14.7109375" customWidth="1"/>
    <col min="15" max="15" width="12.42578125" customWidth="1"/>
    <col min="16" max="16" width="12.7109375" customWidth="1"/>
  </cols>
  <sheetData>
    <row r="1" spans="1:15" ht="60" customHeight="1" x14ac:dyDescent="0.25">
      <c r="A1" s="365" t="s">
        <v>211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</row>
    <row r="2" spans="1:15" ht="2.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5" ht="21.75" customHeight="1" x14ac:dyDescent="0.25">
      <c r="A3" s="456" t="s">
        <v>324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  <c r="L3" s="456"/>
      <c r="M3" s="456"/>
    </row>
    <row r="4" spans="1:15" ht="95.1" customHeight="1" x14ac:dyDescent="0.25">
      <c r="A4" s="451" t="s">
        <v>227</v>
      </c>
      <c r="B4" s="451"/>
      <c r="C4" s="451"/>
      <c r="D4" s="451"/>
      <c r="E4" s="451"/>
      <c r="F4" s="451"/>
      <c r="G4" s="451"/>
      <c r="H4" s="451"/>
      <c r="I4" s="451"/>
      <c r="J4" s="451"/>
      <c r="K4" s="451"/>
      <c r="L4" s="451"/>
      <c r="M4" s="451"/>
    </row>
    <row r="5" spans="1:15" ht="2.1" customHeight="1" x14ac:dyDescent="0.25">
      <c r="A5" s="1"/>
      <c r="B5" s="1"/>
      <c r="C5" s="1"/>
      <c r="D5" s="1"/>
      <c r="E5" s="42"/>
      <c r="F5" s="43"/>
      <c r="G5" s="43"/>
      <c r="H5" s="43"/>
      <c r="I5" s="43"/>
      <c r="J5" s="43"/>
      <c r="K5" s="43"/>
      <c r="L5" s="43"/>
      <c r="M5" s="43"/>
    </row>
    <row r="6" spans="1:15" ht="15" customHeight="1" x14ac:dyDescent="0.25">
      <c r="A6" s="369" t="s">
        <v>42</v>
      </c>
      <c r="B6" s="370"/>
      <c r="C6" s="370"/>
      <c r="D6" s="370"/>
      <c r="E6" s="370"/>
      <c r="F6" s="370"/>
      <c r="G6" s="370"/>
      <c r="H6" s="370"/>
      <c r="I6" s="370"/>
      <c r="J6" s="370"/>
      <c r="K6" s="370"/>
      <c r="L6" s="370"/>
      <c r="M6" s="370"/>
    </row>
    <row r="7" spans="1:15" ht="2.1" customHeight="1" x14ac:dyDescent="0.25">
      <c r="A7" s="82"/>
      <c r="B7" s="82"/>
      <c r="C7" s="82"/>
      <c r="D7" s="82"/>
      <c r="E7" s="42"/>
      <c r="F7" s="43"/>
      <c r="G7" s="43"/>
      <c r="H7" s="43"/>
      <c r="I7" s="43"/>
      <c r="J7" s="43"/>
      <c r="K7" s="43"/>
      <c r="L7" s="43"/>
      <c r="M7" s="43"/>
    </row>
    <row r="8" spans="1:15" ht="30" customHeight="1" x14ac:dyDescent="0.25">
      <c r="A8" s="375" t="s">
        <v>356</v>
      </c>
      <c r="B8" s="426"/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</row>
    <row r="9" spans="1:15" ht="2.1" customHeight="1" x14ac:dyDescent="0.25">
      <c r="A9" s="1"/>
      <c r="B9" s="1"/>
      <c r="C9" s="1"/>
      <c r="D9" s="1"/>
      <c r="E9" s="42"/>
      <c r="F9" s="43"/>
      <c r="G9" s="43"/>
      <c r="H9" s="43"/>
      <c r="I9" s="43"/>
      <c r="J9" s="43"/>
      <c r="K9" s="43"/>
      <c r="L9" s="43"/>
      <c r="M9" s="43"/>
    </row>
    <row r="10" spans="1:15" ht="15" customHeight="1" x14ac:dyDescent="0.25">
      <c r="A10" s="463" t="s">
        <v>53</v>
      </c>
      <c r="B10" s="465" t="s">
        <v>226</v>
      </c>
      <c r="C10" s="466"/>
      <c r="D10" s="466"/>
      <c r="E10" s="466"/>
      <c r="F10" s="466"/>
      <c r="G10" s="466"/>
      <c r="H10" s="466"/>
      <c r="I10" s="466"/>
      <c r="J10" s="466"/>
      <c r="K10" s="466"/>
      <c r="L10" s="466"/>
      <c r="M10" s="467"/>
    </row>
    <row r="11" spans="1:15" ht="15" customHeight="1" x14ac:dyDescent="0.25">
      <c r="A11" s="464"/>
      <c r="B11" s="468" t="s">
        <v>214</v>
      </c>
      <c r="C11" s="469"/>
      <c r="D11" s="469"/>
      <c r="E11" s="470"/>
      <c r="F11" s="468" t="s">
        <v>215</v>
      </c>
      <c r="G11" s="469"/>
      <c r="H11" s="469"/>
      <c r="I11" s="470"/>
      <c r="J11" s="458" t="s">
        <v>2</v>
      </c>
      <c r="K11" s="460" t="s">
        <v>216</v>
      </c>
      <c r="L11" s="460"/>
      <c r="M11" s="461"/>
    </row>
    <row r="12" spans="1:15" x14ac:dyDescent="0.25">
      <c r="A12" s="464"/>
      <c r="B12" s="156" t="s">
        <v>2</v>
      </c>
      <c r="C12" s="137" t="s">
        <v>3</v>
      </c>
      <c r="D12" s="137" t="s">
        <v>2</v>
      </c>
      <c r="E12" s="143" t="s">
        <v>4</v>
      </c>
      <c r="F12" s="156" t="s">
        <v>2</v>
      </c>
      <c r="G12" s="137" t="s">
        <v>3</v>
      </c>
      <c r="H12" s="137" t="s">
        <v>2</v>
      </c>
      <c r="I12" s="143" t="s">
        <v>4</v>
      </c>
      <c r="J12" s="459"/>
      <c r="K12" s="137" t="s">
        <v>3</v>
      </c>
      <c r="L12" s="137" t="s">
        <v>2</v>
      </c>
      <c r="M12" s="143" t="s">
        <v>4</v>
      </c>
    </row>
    <row r="13" spans="1:15" x14ac:dyDescent="0.25">
      <c r="A13" s="4" t="s">
        <v>5</v>
      </c>
      <c r="B13" s="179">
        <v>1708.3466024625002</v>
      </c>
      <c r="C13" s="332">
        <f t="shared" ref="C13:C31" si="0">B13*1.2</f>
        <v>2050.015922955</v>
      </c>
      <c r="D13" s="332"/>
      <c r="E13" s="333"/>
      <c r="F13" s="334">
        <v>1964.5154211375002</v>
      </c>
      <c r="G13" s="332">
        <f t="shared" ref="G13:G31" si="1">F13*1.2</f>
        <v>2357.4185053650003</v>
      </c>
      <c r="H13" s="332"/>
      <c r="I13" s="333"/>
      <c r="J13" s="332">
        <v>2135.8491115500005</v>
      </c>
      <c r="K13" s="332">
        <f t="shared" ref="K13:K27" si="2">J13*1.2</f>
        <v>2563.0189338600007</v>
      </c>
      <c r="L13" s="332"/>
      <c r="M13" s="335"/>
    </row>
    <row r="14" spans="1:15" x14ac:dyDescent="0.25">
      <c r="A14" s="4" t="s">
        <v>6</v>
      </c>
      <c r="B14" s="179">
        <v>1897.9780656375008</v>
      </c>
      <c r="C14" s="332">
        <f t="shared" si="0"/>
        <v>2277.5736787650007</v>
      </c>
      <c r="D14" s="332"/>
      <c r="E14" s="333"/>
      <c r="F14" s="334">
        <v>2182.4252604000003</v>
      </c>
      <c r="G14" s="332">
        <f t="shared" si="1"/>
        <v>2618.9103124800004</v>
      </c>
      <c r="H14" s="332"/>
      <c r="I14" s="333"/>
      <c r="J14" s="332">
        <v>2372.0567235750004</v>
      </c>
      <c r="K14" s="332">
        <f t="shared" si="2"/>
        <v>2846.4680682900002</v>
      </c>
      <c r="L14" s="332"/>
      <c r="M14" s="335"/>
      <c r="O14" s="60"/>
    </row>
    <row r="15" spans="1:15" x14ac:dyDescent="0.25">
      <c r="A15" s="4" t="s">
        <v>7</v>
      </c>
      <c r="B15" s="179">
        <v>2240.6454464624999</v>
      </c>
      <c r="C15" s="332">
        <f t="shared" si="0"/>
        <v>2688.7745357549998</v>
      </c>
      <c r="D15" s="332"/>
      <c r="E15" s="333"/>
      <c r="F15" s="334">
        <v>2576.6590917375006</v>
      </c>
      <c r="G15" s="332">
        <f t="shared" si="1"/>
        <v>3091.9909100850005</v>
      </c>
      <c r="H15" s="332"/>
      <c r="I15" s="333"/>
      <c r="J15" s="332">
        <v>2801.2226665500007</v>
      </c>
      <c r="K15" s="332">
        <f t="shared" si="2"/>
        <v>3361.4671998600006</v>
      </c>
      <c r="L15" s="332"/>
      <c r="M15" s="335"/>
      <c r="O15" s="60"/>
    </row>
    <row r="16" spans="1:15" x14ac:dyDescent="0.25">
      <c r="A16" s="4" t="s">
        <v>8</v>
      </c>
      <c r="B16" s="179">
        <v>2624.8986744750005</v>
      </c>
      <c r="C16" s="332">
        <f t="shared" si="0"/>
        <v>3149.8784093700006</v>
      </c>
      <c r="D16" s="332"/>
      <c r="E16" s="333"/>
      <c r="F16" s="334">
        <v>3019.1325058125012</v>
      </c>
      <c r="G16" s="332">
        <f t="shared" si="1"/>
        <v>3622.9590069750016</v>
      </c>
      <c r="H16" s="332"/>
      <c r="I16" s="333"/>
      <c r="J16" s="332">
        <v>3281.9550600375001</v>
      </c>
      <c r="K16" s="332">
        <f t="shared" si="2"/>
        <v>3938.3460720449998</v>
      </c>
      <c r="L16" s="332"/>
      <c r="M16" s="335"/>
      <c r="O16" s="60"/>
    </row>
    <row r="17" spans="1:15" x14ac:dyDescent="0.25">
      <c r="A17" s="4" t="s">
        <v>9</v>
      </c>
      <c r="B17" s="179">
        <v>3405.2155111012516</v>
      </c>
      <c r="C17" s="332">
        <f t="shared" si="0"/>
        <v>4086.2586133215018</v>
      </c>
      <c r="D17" s="332"/>
      <c r="E17" s="333"/>
      <c r="F17" s="334">
        <v>3915.7233711750018</v>
      </c>
      <c r="G17" s="332">
        <f t="shared" si="1"/>
        <v>4698.8680454100022</v>
      </c>
      <c r="H17" s="332"/>
      <c r="I17" s="333"/>
      <c r="J17" s="332">
        <v>4256.0619445575012</v>
      </c>
      <c r="K17" s="332">
        <f t="shared" si="2"/>
        <v>5107.2743334690012</v>
      </c>
      <c r="L17" s="332"/>
      <c r="M17" s="335"/>
      <c r="O17" s="60"/>
    </row>
    <row r="18" spans="1:15" x14ac:dyDescent="0.25">
      <c r="A18" s="4" t="s">
        <v>10</v>
      </c>
      <c r="B18" s="179">
        <v>3965.5432161056256</v>
      </c>
      <c r="C18" s="332">
        <f t="shared" si="0"/>
        <v>4758.6518593267501</v>
      </c>
      <c r="D18" s="332">
        <v>14858.678946031252</v>
      </c>
      <c r="E18" s="333">
        <f>D18*1.2</f>
        <v>17830.4147352375</v>
      </c>
      <c r="F18" s="334">
        <v>4560.4703459700004</v>
      </c>
      <c r="G18" s="332">
        <f t="shared" si="1"/>
        <v>5472.5644151639999</v>
      </c>
      <c r="H18" s="332">
        <v>15399.521791362502</v>
      </c>
      <c r="I18" s="333">
        <f t="shared" ref="I18:I34" si="3">H18*1.2</f>
        <v>18479.426149635001</v>
      </c>
      <c r="J18" s="332">
        <v>4956.4507828893766</v>
      </c>
      <c r="K18" s="332">
        <f t="shared" si="2"/>
        <v>5947.7409394672513</v>
      </c>
      <c r="L18" s="332">
        <v>15759.504006743753</v>
      </c>
      <c r="M18" s="333">
        <f t="shared" ref="M18:M34" si="4">L18*1.2</f>
        <v>18911.404808092502</v>
      </c>
      <c r="O18" s="60"/>
    </row>
    <row r="19" spans="1:15" x14ac:dyDescent="0.25">
      <c r="A19" s="4" t="s">
        <v>11</v>
      </c>
      <c r="B19" s="179">
        <v>4820.132375808751</v>
      </c>
      <c r="C19" s="332">
        <f t="shared" si="0"/>
        <v>5784.1588509705007</v>
      </c>
      <c r="D19" s="332">
        <v>16357.3572680375</v>
      </c>
      <c r="E19" s="333">
        <f t="shared" ref="E19:E34" si="5">D19*1.2</f>
        <v>19628.828721645001</v>
      </c>
      <c r="F19" s="334">
        <v>5542.3953697612515</v>
      </c>
      <c r="G19" s="332">
        <f t="shared" si="1"/>
        <v>6650.8744437135019</v>
      </c>
      <c r="H19" s="332">
        <v>17013.959989812502</v>
      </c>
      <c r="I19" s="333">
        <f t="shared" si="3"/>
        <v>20416.751987775002</v>
      </c>
      <c r="J19" s="332">
        <v>6024.6248537475012</v>
      </c>
      <c r="K19" s="332">
        <f t="shared" si="2"/>
        <v>7229.5498244970013</v>
      </c>
      <c r="L19" s="332">
        <v>17452.350429800001</v>
      </c>
      <c r="M19" s="333">
        <f t="shared" si="4"/>
        <v>20942.820515759999</v>
      </c>
      <c r="O19" s="60"/>
    </row>
    <row r="20" spans="1:15" x14ac:dyDescent="0.25">
      <c r="A20" s="4" t="s">
        <v>12</v>
      </c>
      <c r="B20" s="179">
        <v>5674.7215355118751</v>
      </c>
      <c r="C20" s="332">
        <f t="shared" si="0"/>
        <v>6809.6658426142503</v>
      </c>
      <c r="D20" s="332">
        <v>17374.849532768756</v>
      </c>
      <c r="E20" s="333">
        <f t="shared" si="5"/>
        <v>20849.819439322506</v>
      </c>
      <c r="F20" s="334">
        <v>6525.817484051252</v>
      </c>
      <c r="G20" s="332">
        <f t="shared" si="1"/>
        <v>7830.9809808615018</v>
      </c>
      <c r="H20" s="332">
        <v>18148.573122350004</v>
      </c>
      <c r="I20" s="333">
        <f t="shared" si="3"/>
        <v>21778.287746820006</v>
      </c>
      <c r="J20" s="332">
        <v>7093.9633283268759</v>
      </c>
      <c r="K20" s="332">
        <f t="shared" si="2"/>
        <v>8512.7559939922503</v>
      </c>
      <c r="L20" s="332">
        <v>33451.560002300008</v>
      </c>
      <c r="M20" s="333">
        <f t="shared" si="4"/>
        <v>40141.872002760007</v>
      </c>
      <c r="O20" s="60"/>
    </row>
    <row r="21" spans="1:15" x14ac:dyDescent="0.25">
      <c r="A21" s="4" t="s">
        <v>13</v>
      </c>
      <c r="B21" s="179">
        <v>6555.5929506375032</v>
      </c>
      <c r="C21" s="332">
        <f t="shared" si="0"/>
        <v>7866.7115407650035</v>
      </c>
      <c r="D21" s="332">
        <v>18416.234756975005</v>
      </c>
      <c r="E21" s="333">
        <f t="shared" si="5"/>
        <v>22099.481708370007</v>
      </c>
      <c r="F21" s="334">
        <v>7538.3496913725012</v>
      </c>
      <c r="G21" s="332">
        <f t="shared" si="1"/>
        <v>9046.0196296470003</v>
      </c>
      <c r="H21" s="332">
        <v>19309.649975824999</v>
      </c>
      <c r="I21" s="333">
        <f t="shared" si="3"/>
        <v>23171.579970989998</v>
      </c>
      <c r="J21" s="332">
        <v>8195.0733901574986</v>
      </c>
      <c r="K21" s="332">
        <f t="shared" si="2"/>
        <v>9834.0880681889976</v>
      </c>
      <c r="L21" s="332">
        <v>35240.8099802</v>
      </c>
      <c r="M21" s="333">
        <f t="shared" si="4"/>
        <v>42288.971976239998</v>
      </c>
      <c r="O21" s="60"/>
    </row>
    <row r="22" spans="1:15" x14ac:dyDescent="0.25">
      <c r="A22" s="4" t="s">
        <v>14</v>
      </c>
      <c r="B22" s="179">
        <v>7593.1598379656261</v>
      </c>
      <c r="C22" s="332">
        <f t="shared" si="0"/>
        <v>9111.7918055587506</v>
      </c>
      <c r="D22" s="332">
        <v>20081.256467731251</v>
      </c>
      <c r="E22" s="333">
        <f t="shared" si="5"/>
        <v>24097.507761277502</v>
      </c>
      <c r="F22" s="334">
        <v>8732.7783942918777</v>
      </c>
      <c r="G22" s="332">
        <f t="shared" si="1"/>
        <v>10479.334073150252</v>
      </c>
      <c r="H22" s="332">
        <v>21117.273337118753</v>
      </c>
      <c r="I22" s="333">
        <f t="shared" si="3"/>
        <v>25340.728004542503</v>
      </c>
      <c r="J22" s="332">
        <v>9490.8052168256272</v>
      </c>
      <c r="K22" s="332">
        <f t="shared" si="2"/>
        <v>11388.966260190753</v>
      </c>
      <c r="L22" s="332">
        <v>38783.470496787508</v>
      </c>
      <c r="M22" s="333">
        <f t="shared" si="4"/>
        <v>46540.164596145005</v>
      </c>
      <c r="O22" s="60"/>
    </row>
    <row r="23" spans="1:15" x14ac:dyDescent="0.25">
      <c r="A23" s="4" t="s">
        <v>15</v>
      </c>
      <c r="B23" s="179">
        <v>8685.6200435812516</v>
      </c>
      <c r="C23" s="332">
        <f t="shared" si="0"/>
        <v>10422.744052297501</v>
      </c>
      <c r="D23" s="332">
        <v>20833.8090805625</v>
      </c>
      <c r="E23" s="333">
        <f t="shared" si="5"/>
        <v>25000.570896674999</v>
      </c>
      <c r="F23" s="334">
        <v>9988.0887774937528</v>
      </c>
      <c r="G23" s="332">
        <f t="shared" si="1"/>
        <v>11985.706532992503</v>
      </c>
      <c r="H23" s="332">
        <v>22017.871565937501</v>
      </c>
      <c r="I23" s="333">
        <f t="shared" si="3"/>
        <v>26421.445879125</v>
      </c>
      <c r="J23" s="332">
        <v>10856.401266768753</v>
      </c>
      <c r="K23" s="332">
        <f t="shared" si="2"/>
        <v>13027.681520122504</v>
      </c>
      <c r="L23" s="332">
        <v>39236.680620500018</v>
      </c>
      <c r="M23" s="333">
        <f t="shared" si="4"/>
        <v>47084.01674460002</v>
      </c>
      <c r="O23" s="60"/>
    </row>
    <row r="24" spans="1:15" x14ac:dyDescent="0.25">
      <c r="A24" s="4" t="s">
        <v>16</v>
      </c>
      <c r="B24" s="179">
        <v>14314.181288715003</v>
      </c>
      <c r="C24" s="332">
        <f t="shared" si="0"/>
        <v>17177.017546458002</v>
      </c>
      <c r="D24" s="332">
        <v>38582.59319819916</v>
      </c>
      <c r="E24" s="333">
        <f t="shared" si="5"/>
        <v>46299.111837838987</v>
      </c>
      <c r="F24" s="334">
        <v>16462.007124255</v>
      </c>
      <c r="G24" s="332">
        <f t="shared" si="1"/>
        <v>19754.408549106</v>
      </c>
      <c r="H24" s="334">
        <v>40339.903878487283</v>
      </c>
      <c r="I24" s="333">
        <f t="shared" si="3"/>
        <v>48407.884654184738</v>
      </c>
      <c r="J24" s="332">
        <v>17893.225641060006</v>
      </c>
      <c r="K24" s="332">
        <f t="shared" si="2"/>
        <v>21471.870769272005</v>
      </c>
      <c r="L24" s="332">
        <v>45029.348703350013</v>
      </c>
      <c r="M24" s="333">
        <f t="shared" si="4"/>
        <v>54035.218444020014</v>
      </c>
      <c r="O24" s="60"/>
    </row>
    <row r="25" spans="1:15" x14ac:dyDescent="0.25">
      <c r="A25" s="4" t="s">
        <v>17</v>
      </c>
      <c r="B25" s="179">
        <v>16785.910970829002</v>
      </c>
      <c r="C25" s="332">
        <f t="shared" si="0"/>
        <v>20143.0931649948</v>
      </c>
      <c r="D25" s="332">
        <v>41172.458092504246</v>
      </c>
      <c r="E25" s="333">
        <f t="shared" si="5"/>
        <v>49406.949711005094</v>
      </c>
      <c r="F25" s="334">
        <v>19304.416413859504</v>
      </c>
      <c r="G25" s="332">
        <f t="shared" si="1"/>
        <v>23165.299696631406</v>
      </c>
      <c r="H25" s="334">
        <v>43233.048568059319</v>
      </c>
      <c r="I25" s="333">
        <f t="shared" si="3"/>
        <v>51879.658281671182</v>
      </c>
      <c r="J25" s="332">
        <v>20983.420042546506</v>
      </c>
      <c r="K25" s="332">
        <f t="shared" si="2"/>
        <v>25180.104051055805</v>
      </c>
      <c r="L25" s="332">
        <v>48469.209005690012</v>
      </c>
      <c r="M25" s="333">
        <f t="shared" si="4"/>
        <v>58163.050806828011</v>
      </c>
      <c r="O25" s="60"/>
    </row>
    <row r="26" spans="1:15" x14ac:dyDescent="0.25">
      <c r="A26" s="4" t="s">
        <v>18</v>
      </c>
      <c r="B26" s="179">
        <v>21273.051606258381</v>
      </c>
      <c r="C26" s="332">
        <f t="shared" si="0"/>
        <v>25527.661927510057</v>
      </c>
      <c r="D26" s="332">
        <v>43377.634321300859</v>
      </c>
      <c r="E26" s="333">
        <f t="shared" si="5"/>
        <v>52053.161185561032</v>
      </c>
      <c r="F26" s="334">
        <v>24464.671116645379</v>
      </c>
      <c r="G26" s="332">
        <f t="shared" si="1"/>
        <v>29357.605339974452</v>
      </c>
      <c r="H26" s="334">
        <v>45988.959249948093</v>
      </c>
      <c r="I26" s="333">
        <f t="shared" si="3"/>
        <v>55186.751099937712</v>
      </c>
      <c r="J26" s="332">
        <v>26591.787200286013</v>
      </c>
      <c r="K26" s="332">
        <f t="shared" si="2"/>
        <v>31910.144640343213</v>
      </c>
      <c r="L26" s="332">
        <v>51938.693553353762</v>
      </c>
      <c r="M26" s="333">
        <f t="shared" si="4"/>
        <v>62326.432264024508</v>
      </c>
      <c r="O26" s="60"/>
    </row>
    <row r="27" spans="1:15" x14ac:dyDescent="0.25">
      <c r="A27" s="4" t="s">
        <v>19</v>
      </c>
      <c r="B27" s="179">
        <v>18204.20460632813</v>
      </c>
      <c r="C27" s="332">
        <f t="shared" si="0"/>
        <v>21845.045527593757</v>
      </c>
      <c r="D27" s="332">
        <v>42474.760796292372</v>
      </c>
      <c r="E27" s="333">
        <f t="shared" si="5"/>
        <v>50969.712955550844</v>
      </c>
      <c r="F27" s="334">
        <v>20935.308913870314</v>
      </c>
      <c r="G27" s="332">
        <f t="shared" si="1"/>
        <v>25122.370696644375</v>
      </c>
      <c r="H27" s="334">
        <v>44708.496057587399</v>
      </c>
      <c r="I27" s="333">
        <f t="shared" si="3"/>
        <v>53650.195269104879</v>
      </c>
      <c r="J27" s="332">
        <v>22755.775581000002</v>
      </c>
      <c r="K27" s="332">
        <f t="shared" si="2"/>
        <v>27306.930697200001</v>
      </c>
      <c r="L27" s="332">
        <v>50238.089479531256</v>
      </c>
      <c r="M27" s="333">
        <f t="shared" si="4"/>
        <v>60285.707375437501</v>
      </c>
      <c r="O27" s="60"/>
    </row>
    <row r="28" spans="1:15" x14ac:dyDescent="0.25">
      <c r="A28" s="4" t="s">
        <v>20</v>
      </c>
      <c r="B28" s="179">
        <v>30400.917727950004</v>
      </c>
      <c r="C28" s="332">
        <f t="shared" si="0"/>
        <v>36481.10127354</v>
      </c>
      <c r="D28" s="332">
        <v>54072.229833944933</v>
      </c>
      <c r="E28" s="333">
        <f t="shared" si="5"/>
        <v>64886.675800733916</v>
      </c>
      <c r="F28" s="334">
        <v>34962.053447475002</v>
      </c>
      <c r="G28" s="332">
        <f t="shared" si="1"/>
        <v>41954.464136970004</v>
      </c>
      <c r="H28" s="334">
        <v>58011.398481309334</v>
      </c>
      <c r="I28" s="333">
        <f t="shared" si="3"/>
        <v>69613.678177571201</v>
      </c>
      <c r="J28" s="332"/>
      <c r="K28" s="332"/>
      <c r="L28" s="332">
        <v>71725.184684450011</v>
      </c>
      <c r="M28" s="333">
        <f t="shared" si="4"/>
        <v>86070.22162134001</v>
      </c>
      <c r="O28" s="60"/>
    </row>
    <row r="29" spans="1:15" x14ac:dyDescent="0.25">
      <c r="A29" s="4" t="s">
        <v>21</v>
      </c>
      <c r="B29" s="179">
        <v>36552.874829625005</v>
      </c>
      <c r="C29" s="332">
        <f t="shared" si="0"/>
        <v>43863.449795550005</v>
      </c>
      <c r="D29" s="332">
        <v>60948.054479661034</v>
      </c>
      <c r="E29" s="333">
        <f t="shared" si="5"/>
        <v>73137.665375593235</v>
      </c>
      <c r="F29" s="334">
        <v>42035.697569250005</v>
      </c>
      <c r="G29" s="332">
        <f t="shared" si="1"/>
        <v>50442.837083100007</v>
      </c>
      <c r="H29" s="334">
        <v>65683.219015783907</v>
      </c>
      <c r="I29" s="333">
        <f t="shared" si="3"/>
        <v>78819.862818940688</v>
      </c>
      <c r="J29" s="332"/>
      <c r="K29" s="332"/>
      <c r="L29" s="332">
        <v>80360.655155</v>
      </c>
      <c r="M29" s="333">
        <f t="shared" si="4"/>
        <v>96432.786185999998</v>
      </c>
      <c r="O29" s="60"/>
    </row>
    <row r="30" spans="1:15" x14ac:dyDescent="0.25">
      <c r="A30" s="4" t="s">
        <v>22</v>
      </c>
      <c r="B30" s="179">
        <v>62202.244284180008</v>
      </c>
      <c r="C30" s="332">
        <f t="shared" si="0"/>
        <v>74642.693141016003</v>
      </c>
      <c r="D30" s="332">
        <v>92902.762571300016</v>
      </c>
      <c r="E30" s="333">
        <f t="shared" si="5"/>
        <v>111483.31508556001</v>
      </c>
      <c r="F30" s="334">
        <v>71533.153726650024</v>
      </c>
      <c r="G30" s="332">
        <f t="shared" si="1"/>
        <v>85839.78447198002</v>
      </c>
      <c r="H30" s="332">
        <v>101385.40751900001</v>
      </c>
      <c r="I30" s="333">
        <f t="shared" si="3"/>
        <v>121662.48902280001</v>
      </c>
      <c r="J30" s="332"/>
      <c r="K30" s="332"/>
      <c r="L30" s="332">
        <v>159602.33867930001</v>
      </c>
      <c r="M30" s="333">
        <f t="shared" si="4"/>
        <v>191522.80641516001</v>
      </c>
      <c r="O30" s="60"/>
    </row>
    <row r="31" spans="1:15" x14ac:dyDescent="0.25">
      <c r="A31" s="4" t="s">
        <v>23</v>
      </c>
      <c r="B31" s="179">
        <v>62133.161151599998</v>
      </c>
      <c r="C31" s="332">
        <f t="shared" si="0"/>
        <v>74559.793381919997</v>
      </c>
      <c r="D31" s="332">
        <v>100133.45326160001</v>
      </c>
      <c r="E31" s="333">
        <f t="shared" si="5"/>
        <v>120160.14391392001</v>
      </c>
      <c r="F31" s="334">
        <v>71453.230002000011</v>
      </c>
      <c r="G31" s="332">
        <f t="shared" si="1"/>
        <v>85743.876002400008</v>
      </c>
      <c r="H31" s="332">
        <v>109453.52211200002</v>
      </c>
      <c r="I31" s="333">
        <f t="shared" si="3"/>
        <v>131344.22653440002</v>
      </c>
      <c r="J31" s="332"/>
      <c r="K31" s="332"/>
      <c r="L31" s="332">
        <v>172857.05328320002</v>
      </c>
      <c r="M31" s="333">
        <f t="shared" si="4"/>
        <v>207428.46393984</v>
      </c>
      <c r="O31" s="60"/>
    </row>
    <row r="32" spans="1:15" x14ac:dyDescent="0.25">
      <c r="A32" s="4" t="s">
        <v>24</v>
      </c>
      <c r="B32" s="144"/>
      <c r="C32" s="332"/>
      <c r="D32" s="332">
        <v>182621.71264535002</v>
      </c>
      <c r="E32" s="333">
        <f t="shared" si="5"/>
        <v>219146.05517442003</v>
      </c>
      <c r="F32" s="332"/>
      <c r="G32" s="332"/>
      <c r="H32" s="332">
        <v>216832.70458300001</v>
      </c>
      <c r="I32" s="333">
        <f t="shared" si="3"/>
        <v>260199.24549960002</v>
      </c>
      <c r="J32" s="332"/>
      <c r="K32" s="332"/>
      <c r="L32" s="332">
        <v>314013.9408532501</v>
      </c>
      <c r="M32" s="333">
        <f t="shared" si="4"/>
        <v>376816.72902390012</v>
      </c>
      <c r="O32" s="60"/>
    </row>
    <row r="33" spans="1:15" x14ac:dyDescent="0.25">
      <c r="A33" s="4" t="s">
        <v>25</v>
      </c>
      <c r="B33" s="144"/>
      <c r="C33" s="332"/>
      <c r="D33" s="332">
        <v>200791.85466230003</v>
      </c>
      <c r="E33" s="333">
        <f t="shared" si="5"/>
        <v>240950.22559476004</v>
      </c>
      <c r="F33" s="332"/>
      <c r="G33" s="332"/>
      <c r="H33" s="332">
        <v>237721.20001465001</v>
      </c>
      <c r="I33" s="333">
        <f t="shared" si="3"/>
        <v>285265.44001758</v>
      </c>
      <c r="J33" s="332"/>
      <c r="K33" s="332"/>
      <c r="L33" s="332">
        <v>336735.23798640008</v>
      </c>
      <c r="M33" s="333">
        <f t="shared" si="4"/>
        <v>404082.28558368009</v>
      </c>
      <c r="O33" s="60"/>
    </row>
    <row r="34" spans="1:15" x14ac:dyDescent="0.25">
      <c r="A34" s="4" t="s">
        <v>26</v>
      </c>
      <c r="B34" s="144"/>
      <c r="C34" s="332"/>
      <c r="D34" s="332">
        <v>314276.76691015012</v>
      </c>
      <c r="E34" s="333">
        <f t="shared" si="5"/>
        <v>377132.12029218016</v>
      </c>
      <c r="F34" s="332"/>
      <c r="G34" s="332"/>
      <c r="H34" s="332">
        <v>390129.57222194999</v>
      </c>
      <c r="I34" s="333">
        <f t="shared" si="3"/>
        <v>468155.48666633997</v>
      </c>
      <c r="J34" s="332"/>
      <c r="K34" s="332"/>
      <c r="L34" s="332">
        <v>415898.80200055009</v>
      </c>
      <c r="M34" s="333">
        <f t="shared" si="4"/>
        <v>499078.56240066007</v>
      </c>
      <c r="O34" s="60"/>
    </row>
    <row r="35" spans="1:15" x14ac:dyDescent="0.25">
      <c r="A35" s="4" t="s">
        <v>27</v>
      </c>
      <c r="B35" s="144"/>
      <c r="C35" s="332"/>
      <c r="D35" s="332" t="s">
        <v>29</v>
      </c>
      <c r="E35" s="333" t="s">
        <v>29</v>
      </c>
      <c r="F35" s="332"/>
      <c r="G35" s="332"/>
      <c r="H35" s="332" t="s">
        <v>29</v>
      </c>
      <c r="I35" s="333" t="s">
        <v>29</v>
      </c>
      <c r="J35" s="332"/>
      <c r="K35" s="332"/>
      <c r="L35" s="332" t="s">
        <v>29</v>
      </c>
      <c r="M35" s="333" t="s">
        <v>29</v>
      </c>
      <c r="O35" s="60"/>
    </row>
    <row r="36" spans="1:15" x14ac:dyDescent="0.25">
      <c r="A36" s="4" t="s">
        <v>28</v>
      </c>
      <c r="B36" s="144"/>
      <c r="C36" s="332"/>
      <c r="D36" s="332" t="s">
        <v>29</v>
      </c>
      <c r="E36" s="333" t="s">
        <v>29</v>
      </c>
      <c r="F36" s="332"/>
      <c r="G36" s="332"/>
      <c r="H36" s="332" t="s">
        <v>29</v>
      </c>
      <c r="I36" s="333" t="s">
        <v>29</v>
      </c>
      <c r="J36" s="332"/>
      <c r="K36" s="332"/>
      <c r="L36" s="332" t="s">
        <v>29</v>
      </c>
      <c r="M36" s="333" t="s">
        <v>29</v>
      </c>
      <c r="O36" s="60"/>
    </row>
    <row r="37" spans="1:15" x14ac:dyDescent="0.25">
      <c r="A37" s="4" t="s">
        <v>30</v>
      </c>
      <c r="B37" s="144"/>
      <c r="C37" s="332"/>
      <c r="D37" s="332" t="s">
        <v>29</v>
      </c>
      <c r="E37" s="333" t="s">
        <v>29</v>
      </c>
      <c r="F37" s="332"/>
      <c r="G37" s="332"/>
      <c r="H37" s="332" t="s">
        <v>29</v>
      </c>
      <c r="I37" s="333" t="s">
        <v>29</v>
      </c>
      <c r="J37" s="332"/>
      <c r="K37" s="332"/>
      <c r="L37" s="332" t="s">
        <v>29</v>
      </c>
      <c r="M37" s="333" t="s">
        <v>29</v>
      </c>
      <c r="O37" s="60"/>
    </row>
    <row r="38" spans="1:15" x14ac:dyDescent="0.25">
      <c r="A38" s="4" t="s">
        <v>31</v>
      </c>
      <c r="B38" s="144"/>
      <c r="C38" s="332"/>
      <c r="D38" s="332" t="s">
        <v>29</v>
      </c>
      <c r="E38" s="333" t="s">
        <v>29</v>
      </c>
      <c r="F38" s="332"/>
      <c r="G38" s="332"/>
      <c r="H38" s="332" t="s">
        <v>29</v>
      </c>
      <c r="I38" s="333" t="s">
        <v>29</v>
      </c>
      <c r="J38" s="332"/>
      <c r="K38" s="332"/>
      <c r="L38" s="332" t="s">
        <v>29</v>
      </c>
      <c r="M38" s="333" t="s">
        <v>29</v>
      </c>
      <c r="O38" s="60"/>
    </row>
    <row r="39" spans="1:15" x14ac:dyDescent="0.25">
      <c r="A39" s="4" t="s">
        <v>32</v>
      </c>
      <c r="B39" s="144"/>
      <c r="C39" s="332"/>
      <c r="D39" s="332" t="s">
        <v>29</v>
      </c>
      <c r="E39" s="333" t="s">
        <v>29</v>
      </c>
      <c r="F39" s="332"/>
      <c r="G39" s="332"/>
      <c r="H39" s="332" t="s">
        <v>29</v>
      </c>
      <c r="I39" s="333" t="s">
        <v>29</v>
      </c>
      <c r="J39" s="332"/>
      <c r="K39" s="332"/>
      <c r="L39" s="332" t="s">
        <v>29</v>
      </c>
      <c r="M39" s="333" t="s">
        <v>29</v>
      </c>
      <c r="O39" s="60"/>
    </row>
    <row r="40" spans="1:15" x14ac:dyDescent="0.25">
      <c r="A40" s="4" t="s">
        <v>33</v>
      </c>
      <c r="B40" s="144"/>
      <c r="C40" s="332"/>
      <c r="D40" s="332" t="s">
        <v>29</v>
      </c>
      <c r="E40" s="333" t="s">
        <v>29</v>
      </c>
      <c r="F40" s="332"/>
      <c r="G40" s="332"/>
      <c r="H40" s="332" t="s">
        <v>29</v>
      </c>
      <c r="I40" s="333" t="s">
        <v>29</v>
      </c>
      <c r="J40" s="332"/>
      <c r="K40" s="332"/>
      <c r="L40" s="332"/>
      <c r="M40" s="333"/>
      <c r="O40" s="60"/>
    </row>
    <row r="41" spans="1:15" x14ac:dyDescent="0.25">
      <c r="A41" s="4" t="s">
        <v>34</v>
      </c>
      <c r="B41" s="144"/>
      <c r="C41" s="332"/>
      <c r="D41" s="332" t="s">
        <v>29</v>
      </c>
      <c r="E41" s="333" t="s">
        <v>29</v>
      </c>
      <c r="F41" s="332"/>
      <c r="G41" s="332"/>
      <c r="H41" s="332" t="s">
        <v>29</v>
      </c>
      <c r="I41" s="333" t="s">
        <v>29</v>
      </c>
      <c r="J41" s="332"/>
      <c r="K41" s="332"/>
      <c r="L41" s="332"/>
      <c r="M41" s="333"/>
      <c r="O41" s="60"/>
    </row>
    <row r="42" spans="1:15" ht="15" customHeight="1" x14ac:dyDescent="0.25">
      <c r="A42" s="462" t="s">
        <v>228</v>
      </c>
      <c r="B42" s="462"/>
      <c r="C42" s="462"/>
      <c r="D42" s="462"/>
      <c r="E42" s="462"/>
      <c r="F42" s="462"/>
      <c r="G42" s="462"/>
      <c r="H42" s="462"/>
      <c r="I42" s="462"/>
      <c r="J42" s="462"/>
      <c r="K42" s="462"/>
      <c r="L42" s="462"/>
      <c r="M42" s="462"/>
    </row>
    <row r="44" spans="1:15" x14ac:dyDescent="0.25">
      <c r="A44" s="457" t="s">
        <v>323</v>
      </c>
      <c r="B44" s="457"/>
      <c r="C44" s="457"/>
    </row>
  </sheetData>
  <mergeCells count="13">
    <mergeCell ref="A44:C44"/>
    <mergeCell ref="J11:J12"/>
    <mergeCell ref="K11:M11"/>
    <mergeCell ref="A42:M42"/>
    <mergeCell ref="A1:M1"/>
    <mergeCell ref="A4:M4"/>
    <mergeCell ref="A6:M6"/>
    <mergeCell ref="A8:M8"/>
    <mergeCell ref="A10:A12"/>
    <mergeCell ref="B10:M10"/>
    <mergeCell ref="B11:E11"/>
    <mergeCell ref="F11:I11"/>
    <mergeCell ref="A3:M3"/>
  </mergeCells>
  <printOptions horizontalCentered="1"/>
  <pageMargins left="0.23622047244094491" right="0.23622047244094491" top="0" bottom="0" header="0.31496062992125984" footer="0.31496062992125984"/>
  <pageSetup paperSize="9" scale="95" orientation="portrait" r:id="rId1"/>
  <headerFooter differentFirst="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1">
    <tabColor theme="1"/>
  </sheetPr>
  <dimension ref="A1:Q42"/>
  <sheetViews>
    <sheetView topLeftCell="A5" zoomScaleNormal="100" workbookViewId="0">
      <selection activeCell="C13" sqref="C13:M41"/>
    </sheetView>
  </sheetViews>
  <sheetFormatPr defaultRowHeight="15" x14ac:dyDescent="0.25"/>
  <cols>
    <col min="1" max="1" width="15.7109375" style="12" customWidth="1"/>
    <col min="2" max="2" width="14.7109375" style="12" hidden="1" customWidth="1"/>
    <col min="3" max="3" width="14.7109375" style="12" customWidth="1"/>
    <col min="4" max="4" width="14.7109375" style="12" hidden="1" customWidth="1"/>
    <col min="5" max="5" width="14.7109375" style="12" customWidth="1"/>
    <col min="6" max="6" width="14.7109375" style="12" hidden="1" customWidth="1"/>
    <col min="7" max="7" width="14.7109375" style="12" customWidth="1"/>
    <col min="8" max="8" width="14.7109375" style="12" hidden="1" customWidth="1"/>
    <col min="9" max="9" width="14.7109375" style="12" customWidth="1"/>
    <col min="10" max="10" width="14.7109375" style="12" hidden="1" customWidth="1"/>
    <col min="11" max="11" width="14.7109375" style="12" customWidth="1"/>
    <col min="12" max="12" width="14.7109375" style="12" hidden="1" customWidth="1"/>
    <col min="13" max="13" width="14.7109375" style="12" customWidth="1"/>
    <col min="15" max="15" width="10.5703125" customWidth="1"/>
    <col min="16" max="16" width="14.140625" customWidth="1"/>
  </cols>
  <sheetData>
    <row r="1" spans="1:17" ht="60" customHeight="1" x14ac:dyDescent="0.25">
      <c r="A1" s="438" t="s">
        <v>83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</row>
    <row r="2" spans="1:17" ht="2.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ht="21" customHeight="1" x14ac:dyDescent="0.25">
      <c r="A3" s="475" t="s">
        <v>324</v>
      </c>
      <c r="B3" s="475"/>
      <c r="C3" s="475"/>
      <c r="D3" s="475"/>
      <c r="E3" s="475"/>
      <c r="F3" s="475"/>
      <c r="G3" s="475"/>
      <c r="H3" s="475"/>
      <c r="I3" s="475"/>
      <c r="J3" s="475"/>
      <c r="K3" s="475"/>
      <c r="L3" s="475"/>
      <c r="M3" s="475"/>
    </row>
    <row r="4" spans="1:17" ht="95.1" customHeight="1" x14ac:dyDescent="0.25">
      <c r="A4" s="472" t="s">
        <v>229</v>
      </c>
      <c r="B4" s="473"/>
      <c r="C4" s="473"/>
      <c r="D4" s="473"/>
      <c r="E4" s="473"/>
      <c r="F4" s="473"/>
      <c r="G4" s="473"/>
      <c r="H4" s="473"/>
      <c r="I4" s="473"/>
      <c r="J4" s="473"/>
      <c r="K4" s="473"/>
      <c r="L4" s="473"/>
      <c r="M4" s="473"/>
    </row>
    <row r="5" spans="1:17" ht="2.1" customHeight="1" x14ac:dyDescent="0.25">
      <c r="A5" s="1"/>
      <c r="B5" s="1"/>
      <c r="C5" s="474"/>
      <c r="D5" s="474"/>
      <c r="E5" s="474"/>
      <c r="F5" s="474"/>
      <c r="G5" s="474"/>
      <c r="H5" s="474"/>
      <c r="I5" s="474"/>
      <c r="J5" s="474"/>
      <c r="K5" s="474"/>
      <c r="L5" s="474"/>
      <c r="M5" s="474"/>
    </row>
    <row r="6" spans="1:17" ht="15" customHeight="1" x14ac:dyDescent="0.25">
      <c r="A6" s="375" t="s">
        <v>220</v>
      </c>
      <c r="B6" s="426"/>
      <c r="C6" s="426"/>
      <c r="D6" s="426"/>
      <c r="E6" s="426"/>
      <c r="F6" s="426"/>
      <c r="G6" s="426"/>
      <c r="H6" s="426"/>
      <c r="I6" s="426"/>
      <c r="J6" s="426"/>
      <c r="K6" s="426"/>
      <c r="L6" s="426"/>
      <c r="M6" s="370"/>
    </row>
    <row r="7" spans="1:17" ht="2.1" customHeight="1" x14ac:dyDescent="0.2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44"/>
    </row>
    <row r="8" spans="1:17" ht="30" customHeight="1" x14ac:dyDescent="0.25">
      <c r="A8" s="375" t="s">
        <v>356</v>
      </c>
      <c r="B8" s="426"/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</row>
    <row r="9" spans="1:17" ht="2.1" customHeight="1" x14ac:dyDescent="0.25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30"/>
    </row>
    <row r="10" spans="1:17" ht="15" customHeight="1" x14ac:dyDescent="0.25">
      <c r="A10" s="463" t="s">
        <v>53</v>
      </c>
      <c r="B10" s="465" t="s">
        <v>213</v>
      </c>
      <c r="C10" s="466"/>
      <c r="D10" s="466"/>
      <c r="E10" s="466"/>
      <c r="F10" s="466"/>
      <c r="G10" s="466"/>
      <c r="H10" s="466"/>
      <c r="I10" s="466"/>
      <c r="J10" s="466"/>
      <c r="K10" s="466"/>
      <c r="L10" s="466"/>
      <c r="M10" s="467"/>
    </row>
    <row r="11" spans="1:17" x14ac:dyDescent="0.25">
      <c r="A11" s="464"/>
      <c r="B11" s="468" t="s">
        <v>214</v>
      </c>
      <c r="C11" s="469"/>
      <c r="D11" s="469"/>
      <c r="E11" s="470"/>
      <c r="F11" s="468" t="s">
        <v>215</v>
      </c>
      <c r="G11" s="469"/>
      <c r="H11" s="469"/>
      <c r="I11" s="470"/>
      <c r="J11" s="468" t="s">
        <v>216</v>
      </c>
      <c r="K11" s="469"/>
      <c r="L11" s="469"/>
      <c r="M11" s="470"/>
    </row>
    <row r="12" spans="1:17" x14ac:dyDescent="0.25">
      <c r="A12" s="464"/>
      <c r="B12" s="156" t="s">
        <v>2</v>
      </c>
      <c r="C12" s="137" t="s">
        <v>3</v>
      </c>
      <c r="D12" s="137" t="s">
        <v>2</v>
      </c>
      <c r="E12" s="143" t="s">
        <v>4</v>
      </c>
      <c r="F12" s="156" t="s">
        <v>2</v>
      </c>
      <c r="G12" s="137" t="s">
        <v>3</v>
      </c>
      <c r="H12" s="137" t="s">
        <v>2</v>
      </c>
      <c r="I12" s="143" t="s">
        <v>4</v>
      </c>
      <c r="J12" s="156" t="s">
        <v>2</v>
      </c>
      <c r="K12" s="137" t="s">
        <v>3</v>
      </c>
      <c r="L12" s="137" t="s">
        <v>2</v>
      </c>
      <c r="M12" s="143" t="s">
        <v>4</v>
      </c>
      <c r="O12" s="60"/>
      <c r="Q12" s="61"/>
    </row>
    <row r="13" spans="1:17" x14ac:dyDescent="0.25">
      <c r="A13" s="62" t="s">
        <v>5</v>
      </c>
      <c r="B13" s="5">
        <v>2871.5489547937505</v>
      </c>
      <c r="C13" s="332">
        <f>B13*1.2</f>
        <v>3445.8587457525005</v>
      </c>
      <c r="D13" s="332"/>
      <c r="E13" s="333"/>
      <c r="F13" s="332">
        <v>3303.0252226124999</v>
      </c>
      <c r="G13" s="332">
        <f t="shared" ref="G13:G31" si="0">F13*1.2</f>
        <v>3963.6302671349995</v>
      </c>
      <c r="H13" s="332"/>
      <c r="I13" s="333"/>
      <c r="J13" s="332">
        <v>3589.9675682062507</v>
      </c>
      <c r="K13" s="332">
        <f t="shared" ref="K13:K27" si="1">J13*1.2</f>
        <v>4307.9610818475003</v>
      </c>
      <c r="L13" s="332"/>
      <c r="M13" s="335"/>
      <c r="O13" s="60"/>
      <c r="Q13" s="61"/>
    </row>
    <row r="14" spans="1:17" x14ac:dyDescent="0.25">
      <c r="A14" s="62" t="s">
        <v>6</v>
      </c>
      <c r="B14" s="5">
        <v>3190.3737832312504</v>
      </c>
      <c r="C14" s="332">
        <f t="shared" ref="C14:C31" si="2">B14*1.2</f>
        <v>3828.4485398775005</v>
      </c>
      <c r="D14" s="332"/>
      <c r="E14" s="333"/>
      <c r="F14" s="332">
        <v>3668.6110258874996</v>
      </c>
      <c r="G14" s="332">
        <f t="shared" si="0"/>
        <v>4402.3332310649994</v>
      </c>
      <c r="H14" s="332"/>
      <c r="I14" s="333"/>
      <c r="J14" s="332">
        <v>3987.4358543249987</v>
      </c>
      <c r="K14" s="332">
        <f t="shared" si="1"/>
        <v>4784.923025189998</v>
      </c>
      <c r="L14" s="332"/>
      <c r="M14" s="335"/>
      <c r="O14" s="60"/>
      <c r="Q14" s="61"/>
    </row>
    <row r="15" spans="1:17" x14ac:dyDescent="0.25">
      <c r="A15" s="62" t="s">
        <v>7</v>
      </c>
      <c r="B15" s="5">
        <v>3768.5094721312498</v>
      </c>
      <c r="C15" s="332">
        <f t="shared" si="2"/>
        <v>4522.2113665574998</v>
      </c>
      <c r="D15" s="332"/>
      <c r="E15" s="333"/>
      <c r="F15" s="332">
        <v>4333.8921678937504</v>
      </c>
      <c r="G15" s="332">
        <f t="shared" si="0"/>
        <v>5200.6706014725005</v>
      </c>
      <c r="H15" s="332"/>
      <c r="I15" s="333"/>
      <c r="J15" s="332">
        <v>4710.1054654500012</v>
      </c>
      <c r="K15" s="332">
        <f t="shared" si="1"/>
        <v>5652.1265585400015</v>
      </c>
      <c r="L15" s="332"/>
      <c r="M15" s="335"/>
      <c r="O15" s="60"/>
      <c r="Q15" s="61"/>
    </row>
    <row r="16" spans="1:17" x14ac:dyDescent="0.25">
      <c r="A16" s="62" t="s">
        <v>8</v>
      </c>
      <c r="B16" s="5">
        <v>4412.5356255749994</v>
      </c>
      <c r="C16" s="332">
        <f t="shared" si="2"/>
        <v>5295.0427506899987</v>
      </c>
      <c r="D16" s="332"/>
      <c r="E16" s="333"/>
      <c r="F16" s="332">
        <v>5075.6912687250015</v>
      </c>
      <c r="G16" s="332">
        <f t="shared" si="0"/>
        <v>6090.8295224700014</v>
      </c>
      <c r="H16" s="332"/>
      <c r="I16" s="333"/>
      <c r="J16" s="332">
        <v>5515.6695319687487</v>
      </c>
      <c r="K16" s="332">
        <f t="shared" si="1"/>
        <v>6618.8034383624981</v>
      </c>
      <c r="L16" s="332"/>
      <c r="M16" s="335"/>
      <c r="O16" s="60"/>
      <c r="Q16" s="61"/>
    </row>
    <row r="17" spans="1:17" x14ac:dyDescent="0.25">
      <c r="A17" s="62" t="s">
        <v>9</v>
      </c>
      <c r="B17" s="5">
        <v>5725.8813688518758</v>
      </c>
      <c r="C17" s="332">
        <f t="shared" si="2"/>
        <v>6871.0576426222506</v>
      </c>
      <c r="D17" s="332"/>
      <c r="E17" s="333"/>
      <c r="F17" s="332">
        <v>6583.9452571200018</v>
      </c>
      <c r="G17" s="332">
        <f t="shared" si="0"/>
        <v>7900.7343085440016</v>
      </c>
      <c r="H17" s="332"/>
      <c r="I17" s="333"/>
      <c r="J17" s="332">
        <v>7156.7671988793772</v>
      </c>
      <c r="K17" s="332">
        <f t="shared" si="1"/>
        <v>8588.1206386552531</v>
      </c>
      <c r="L17" s="332"/>
      <c r="M17" s="335"/>
      <c r="O17" s="60"/>
      <c r="Q17" s="61"/>
    </row>
    <row r="18" spans="1:17" x14ac:dyDescent="0.25">
      <c r="A18" s="62" t="s">
        <v>10</v>
      </c>
      <c r="B18" s="5">
        <v>6668.1150118275</v>
      </c>
      <c r="C18" s="332">
        <f t="shared" si="2"/>
        <v>8001.7380141929998</v>
      </c>
      <c r="D18" s="332" t="s">
        <v>29</v>
      </c>
      <c r="E18" s="333" t="s">
        <v>29</v>
      </c>
      <c r="F18" s="332">
        <v>7665.3990751800011</v>
      </c>
      <c r="G18" s="332">
        <f t="shared" si="0"/>
        <v>9198.4788902160017</v>
      </c>
      <c r="H18" s="332" t="s">
        <v>29</v>
      </c>
      <c r="I18" s="333" t="s">
        <v>29</v>
      </c>
      <c r="J18" s="332">
        <v>8335.1437647843759</v>
      </c>
      <c r="K18" s="332">
        <f t="shared" si="1"/>
        <v>10002.17251774125</v>
      </c>
      <c r="L18" s="332" t="s">
        <v>29</v>
      </c>
      <c r="M18" s="333" t="s">
        <v>29</v>
      </c>
      <c r="O18" s="60"/>
      <c r="Q18" s="61"/>
    </row>
    <row r="19" spans="1:17" x14ac:dyDescent="0.25">
      <c r="A19" s="62" t="s">
        <v>11</v>
      </c>
      <c r="B19" s="5">
        <v>8104.3145889956259</v>
      </c>
      <c r="C19" s="332">
        <f t="shared" si="2"/>
        <v>9725.177506794751</v>
      </c>
      <c r="D19" s="332" t="s">
        <v>29</v>
      </c>
      <c r="E19" s="333" t="s">
        <v>29</v>
      </c>
      <c r="F19" s="332">
        <v>9320.0999347706274</v>
      </c>
      <c r="G19" s="332">
        <f t="shared" si="0"/>
        <v>11184.119921724752</v>
      </c>
      <c r="H19" s="332" t="s">
        <v>29</v>
      </c>
      <c r="I19" s="333" t="s">
        <v>29</v>
      </c>
      <c r="J19" s="332">
        <v>10129.70244911625</v>
      </c>
      <c r="K19" s="332">
        <f t="shared" si="1"/>
        <v>12155.6429389395</v>
      </c>
      <c r="L19" s="332" t="s">
        <v>29</v>
      </c>
      <c r="M19" s="333" t="s">
        <v>29</v>
      </c>
      <c r="O19" s="60"/>
      <c r="Q19" s="61"/>
    </row>
    <row r="20" spans="1:17" x14ac:dyDescent="0.25">
      <c r="A20" s="62" t="s">
        <v>12</v>
      </c>
      <c r="B20" s="5">
        <v>9540.8329909921886</v>
      </c>
      <c r="C20" s="332">
        <f t="shared" si="2"/>
        <v>11448.999589190626</v>
      </c>
      <c r="D20" s="332" t="s">
        <v>29</v>
      </c>
      <c r="E20" s="333" t="s">
        <v>29</v>
      </c>
      <c r="F20" s="332">
        <v>10972.675295505005</v>
      </c>
      <c r="G20" s="332">
        <f t="shared" si="0"/>
        <v>13167.210354606006</v>
      </c>
      <c r="H20" s="332" t="s">
        <v>29</v>
      </c>
      <c r="I20" s="333" t="s">
        <v>29</v>
      </c>
      <c r="J20" s="332">
        <v>11925.323882876251</v>
      </c>
      <c r="K20" s="332">
        <f t="shared" si="1"/>
        <v>14310.388659451501</v>
      </c>
      <c r="L20" s="332" t="s">
        <v>29</v>
      </c>
      <c r="M20" s="333" t="s">
        <v>29</v>
      </c>
      <c r="O20" s="60"/>
      <c r="Q20" s="61"/>
    </row>
    <row r="21" spans="1:17" x14ac:dyDescent="0.25">
      <c r="A21" s="62" t="s">
        <v>13</v>
      </c>
      <c r="B21" s="5">
        <v>11021.986868970002</v>
      </c>
      <c r="C21" s="332">
        <f t="shared" si="2"/>
        <v>13226.384242764001</v>
      </c>
      <c r="D21" s="332" t="s">
        <v>29</v>
      </c>
      <c r="E21" s="333" t="s">
        <v>29</v>
      </c>
      <c r="F21" s="332">
        <v>12673.499480276252</v>
      </c>
      <c r="G21" s="332">
        <f t="shared" si="0"/>
        <v>15208.199376331502</v>
      </c>
      <c r="H21" s="332" t="s">
        <v>29</v>
      </c>
      <c r="I21" s="333" t="s">
        <v>29</v>
      </c>
      <c r="J21" s="332">
        <v>13777.483586212498</v>
      </c>
      <c r="K21" s="332">
        <f t="shared" si="1"/>
        <v>16532.980303454999</v>
      </c>
      <c r="L21" s="332" t="s">
        <v>29</v>
      </c>
      <c r="M21" s="333" t="s">
        <v>29</v>
      </c>
      <c r="O21" s="60"/>
      <c r="Q21" s="61"/>
    </row>
    <row r="22" spans="1:17" x14ac:dyDescent="0.25">
      <c r="A22" s="62" t="s">
        <v>14</v>
      </c>
      <c r="B22" s="5">
        <v>12891.612628124998</v>
      </c>
      <c r="C22" s="332">
        <f t="shared" si="2"/>
        <v>15469.935153749997</v>
      </c>
      <c r="D22" s="332" t="s">
        <v>29</v>
      </c>
      <c r="E22" s="333" t="s">
        <v>29</v>
      </c>
      <c r="F22" s="332">
        <v>14824.5228054</v>
      </c>
      <c r="G22" s="332">
        <f t="shared" si="0"/>
        <v>17789.427366479998</v>
      </c>
      <c r="H22" s="332" t="s">
        <v>29</v>
      </c>
      <c r="I22" s="333" t="s">
        <v>29</v>
      </c>
      <c r="J22" s="332">
        <v>16115.347502100005</v>
      </c>
      <c r="K22" s="332">
        <f t="shared" si="1"/>
        <v>19338.417002520004</v>
      </c>
      <c r="L22" s="332" t="s">
        <v>29</v>
      </c>
      <c r="M22" s="333" t="s">
        <v>29</v>
      </c>
      <c r="O22" s="60"/>
      <c r="Q22" s="61"/>
    </row>
    <row r="23" spans="1:17" x14ac:dyDescent="0.25">
      <c r="A23" s="62" t="s">
        <v>15</v>
      </c>
      <c r="B23" s="5">
        <v>15237.054409500002</v>
      </c>
      <c r="C23" s="332">
        <f t="shared" si="2"/>
        <v>18284.465291400003</v>
      </c>
      <c r="D23" s="332" t="s">
        <v>29</v>
      </c>
      <c r="E23" s="333" t="s">
        <v>29</v>
      </c>
      <c r="F23" s="332">
        <v>17525.939438699999</v>
      </c>
      <c r="G23" s="332">
        <f t="shared" si="0"/>
        <v>21031.127326439997</v>
      </c>
      <c r="H23" s="332" t="s">
        <v>29</v>
      </c>
      <c r="I23" s="333" t="s">
        <v>29</v>
      </c>
      <c r="J23" s="332">
        <v>19046.318011875002</v>
      </c>
      <c r="K23" s="332">
        <f t="shared" si="1"/>
        <v>22855.581614250001</v>
      </c>
      <c r="L23" s="332" t="s">
        <v>29</v>
      </c>
      <c r="M23" s="333" t="s">
        <v>29</v>
      </c>
      <c r="O23" s="60"/>
      <c r="Q23" s="61"/>
    </row>
    <row r="24" spans="1:17" x14ac:dyDescent="0.25">
      <c r="A24" s="62" t="s">
        <v>16</v>
      </c>
      <c r="B24" s="5">
        <v>24064.898050462503</v>
      </c>
      <c r="C24" s="332">
        <f t="shared" si="2"/>
        <v>28877.877660555005</v>
      </c>
      <c r="D24" s="332" t="s">
        <v>29</v>
      </c>
      <c r="E24" s="333" t="s">
        <v>29</v>
      </c>
      <c r="F24" s="332">
        <v>27673.995108374998</v>
      </c>
      <c r="G24" s="332">
        <f t="shared" si="0"/>
        <v>33208.794130049995</v>
      </c>
      <c r="H24" s="332" t="s">
        <v>29</v>
      </c>
      <c r="I24" s="333" t="s">
        <v>29</v>
      </c>
      <c r="J24" s="332">
        <v>30081.760212735</v>
      </c>
      <c r="K24" s="332">
        <f t="shared" si="1"/>
        <v>36098.112255282002</v>
      </c>
      <c r="L24" s="332" t="s">
        <v>29</v>
      </c>
      <c r="M24" s="333" t="s">
        <v>29</v>
      </c>
      <c r="O24" s="60"/>
      <c r="Q24" s="61"/>
    </row>
    <row r="25" spans="1:17" x14ac:dyDescent="0.25">
      <c r="A25" s="62" t="s">
        <v>17</v>
      </c>
      <c r="B25" s="5">
        <v>27311.810103270003</v>
      </c>
      <c r="C25" s="332">
        <f t="shared" si="2"/>
        <v>32774.172123924</v>
      </c>
      <c r="D25" s="332" t="s">
        <v>29</v>
      </c>
      <c r="E25" s="333" t="s">
        <v>29</v>
      </c>
      <c r="F25" s="332">
        <v>31408.071499034999</v>
      </c>
      <c r="G25" s="332">
        <f t="shared" si="0"/>
        <v>37689.685798841994</v>
      </c>
      <c r="H25" s="332" t="s">
        <v>29</v>
      </c>
      <c r="I25" s="333" t="s">
        <v>29</v>
      </c>
      <c r="J25" s="332">
        <v>34139.762629087505</v>
      </c>
      <c r="K25" s="332">
        <f t="shared" si="1"/>
        <v>40967.715154905003</v>
      </c>
      <c r="L25" s="332" t="s">
        <v>29</v>
      </c>
      <c r="M25" s="333" t="s">
        <v>29</v>
      </c>
      <c r="O25" s="60"/>
      <c r="Q25" s="61"/>
    </row>
    <row r="26" spans="1:17" x14ac:dyDescent="0.25">
      <c r="A26" s="62" t="s">
        <v>18</v>
      </c>
      <c r="B26" s="5">
        <v>34612.4735747175</v>
      </c>
      <c r="C26" s="332">
        <f t="shared" si="2"/>
        <v>41534.968289660996</v>
      </c>
      <c r="D26" s="332" t="s">
        <v>29</v>
      </c>
      <c r="E26" s="333" t="s">
        <v>29</v>
      </c>
      <c r="F26" s="332">
        <v>39802.941781680005</v>
      </c>
      <c r="G26" s="332">
        <f t="shared" si="0"/>
        <v>47763.530138016002</v>
      </c>
      <c r="H26" s="332" t="s">
        <v>29</v>
      </c>
      <c r="I26" s="333" t="s">
        <v>29</v>
      </c>
      <c r="J26" s="332">
        <v>43265.59196839689</v>
      </c>
      <c r="K26" s="332">
        <f t="shared" si="1"/>
        <v>51918.710362076265</v>
      </c>
      <c r="L26" s="332" t="s">
        <v>29</v>
      </c>
      <c r="M26" s="333" t="s">
        <v>29</v>
      </c>
      <c r="O26" s="60"/>
      <c r="Q26" s="61"/>
    </row>
    <row r="27" spans="1:17" x14ac:dyDescent="0.25">
      <c r="A27" s="62" t="s">
        <v>19</v>
      </c>
      <c r="B27" s="5">
        <v>30607.183530000009</v>
      </c>
      <c r="C27" s="332">
        <f t="shared" si="2"/>
        <v>36728.62023600001</v>
      </c>
      <c r="D27" s="332" t="s">
        <v>29</v>
      </c>
      <c r="E27" s="333" t="s">
        <v>29</v>
      </c>
      <c r="F27" s="332">
        <v>35198.261059500001</v>
      </c>
      <c r="G27" s="332">
        <f t="shared" si="0"/>
        <v>42237.913271400001</v>
      </c>
      <c r="H27" s="332" t="s">
        <v>29</v>
      </c>
      <c r="I27" s="333" t="s">
        <v>29</v>
      </c>
      <c r="J27" s="332">
        <v>38258.979412500004</v>
      </c>
      <c r="K27" s="332">
        <f t="shared" si="1"/>
        <v>45910.775295000007</v>
      </c>
      <c r="L27" s="332" t="s">
        <v>29</v>
      </c>
      <c r="M27" s="333" t="s">
        <v>29</v>
      </c>
      <c r="O27" s="60"/>
      <c r="Q27" s="61"/>
    </row>
    <row r="28" spans="1:17" x14ac:dyDescent="0.25">
      <c r="A28" s="62" t="s">
        <v>20</v>
      </c>
      <c r="B28" s="5">
        <v>48558.296670345015</v>
      </c>
      <c r="C28" s="332">
        <f t="shared" si="2"/>
        <v>58269.956004414016</v>
      </c>
      <c r="D28" s="332" t="s">
        <v>29</v>
      </c>
      <c r="E28" s="333" t="s">
        <v>29</v>
      </c>
      <c r="F28" s="332">
        <v>55842.806350485007</v>
      </c>
      <c r="G28" s="332">
        <f t="shared" si="0"/>
        <v>67011.367620582008</v>
      </c>
      <c r="H28" s="332" t="s">
        <v>29</v>
      </c>
      <c r="I28" s="333" t="s">
        <v>29</v>
      </c>
      <c r="J28" s="332"/>
      <c r="K28" s="332"/>
      <c r="L28" s="332" t="s">
        <v>29</v>
      </c>
      <c r="M28" s="333" t="s">
        <v>29</v>
      </c>
      <c r="O28" s="60"/>
      <c r="Q28" s="61"/>
    </row>
    <row r="29" spans="1:17" x14ac:dyDescent="0.25">
      <c r="A29" s="62" t="s">
        <v>21</v>
      </c>
      <c r="B29" s="5">
        <v>58383.757061437493</v>
      </c>
      <c r="C29" s="332">
        <f t="shared" si="2"/>
        <v>70060.508473724985</v>
      </c>
      <c r="D29" s="332" t="s">
        <v>29</v>
      </c>
      <c r="E29" s="333" t="s">
        <v>29</v>
      </c>
      <c r="F29" s="332">
        <v>67141.736479124986</v>
      </c>
      <c r="G29" s="332">
        <f t="shared" si="0"/>
        <v>80570.083774949977</v>
      </c>
      <c r="H29" s="332" t="s">
        <v>29</v>
      </c>
      <c r="I29" s="333" t="s">
        <v>29</v>
      </c>
      <c r="J29" s="332"/>
      <c r="K29" s="332"/>
      <c r="L29" s="332" t="s">
        <v>29</v>
      </c>
      <c r="M29" s="333" t="s">
        <v>29</v>
      </c>
      <c r="O29" s="60"/>
      <c r="Q29" s="61"/>
    </row>
    <row r="30" spans="1:17" x14ac:dyDescent="0.25">
      <c r="A30" s="62" t="s">
        <v>22</v>
      </c>
      <c r="B30" s="5">
        <v>99352.026694305023</v>
      </c>
      <c r="C30" s="332">
        <f t="shared" si="2"/>
        <v>119222.43203316603</v>
      </c>
      <c r="D30" s="332" t="s">
        <v>29</v>
      </c>
      <c r="E30" s="333" t="s">
        <v>29</v>
      </c>
      <c r="F30" s="332">
        <v>114253.73283208501</v>
      </c>
      <c r="G30" s="332">
        <f t="shared" si="0"/>
        <v>137104.47939850201</v>
      </c>
      <c r="H30" s="332" t="s">
        <v>29</v>
      </c>
      <c r="I30" s="333" t="s">
        <v>29</v>
      </c>
      <c r="J30" s="332"/>
      <c r="K30" s="332"/>
      <c r="L30" s="332" t="s">
        <v>29</v>
      </c>
      <c r="M30" s="333" t="s">
        <v>29</v>
      </c>
      <c r="O30" s="60"/>
      <c r="Q30" s="61"/>
    </row>
    <row r="31" spans="1:17" x14ac:dyDescent="0.25">
      <c r="A31" s="62" t="s">
        <v>23</v>
      </c>
      <c r="B31" s="5">
        <v>99239.860843199975</v>
      </c>
      <c r="C31" s="332">
        <f t="shared" si="2"/>
        <v>119087.83301183996</v>
      </c>
      <c r="D31" s="332" t="s">
        <v>29</v>
      </c>
      <c r="E31" s="333" t="s">
        <v>29</v>
      </c>
      <c r="F31" s="332">
        <v>114127.2916938</v>
      </c>
      <c r="G31" s="332">
        <f t="shared" si="0"/>
        <v>136952.75003256</v>
      </c>
      <c r="H31" s="332" t="s">
        <v>29</v>
      </c>
      <c r="I31" s="333" t="s">
        <v>29</v>
      </c>
      <c r="J31" s="332"/>
      <c r="K31" s="332"/>
      <c r="L31" s="332" t="s">
        <v>29</v>
      </c>
      <c r="M31" s="333" t="s">
        <v>29</v>
      </c>
      <c r="O31" s="60"/>
      <c r="Q31" s="61"/>
    </row>
    <row r="32" spans="1:17" x14ac:dyDescent="0.25">
      <c r="A32" s="62" t="s">
        <v>24</v>
      </c>
      <c r="B32" s="63"/>
      <c r="C32" s="332"/>
      <c r="D32" s="332" t="s">
        <v>29</v>
      </c>
      <c r="E32" s="333" t="s">
        <v>29</v>
      </c>
      <c r="F32" s="332"/>
      <c r="G32" s="332"/>
      <c r="H32" s="332" t="s">
        <v>29</v>
      </c>
      <c r="I32" s="333" t="s">
        <v>29</v>
      </c>
      <c r="J32" s="332"/>
      <c r="K32" s="332"/>
      <c r="L32" s="332" t="s">
        <v>29</v>
      </c>
      <c r="M32" s="333" t="s">
        <v>29</v>
      </c>
      <c r="O32" s="60"/>
    </row>
    <row r="33" spans="1:15" x14ac:dyDescent="0.25">
      <c r="A33" s="62" t="s">
        <v>25</v>
      </c>
      <c r="B33" s="63"/>
      <c r="C33" s="332"/>
      <c r="D33" s="332" t="s">
        <v>29</v>
      </c>
      <c r="E33" s="333" t="s">
        <v>29</v>
      </c>
      <c r="F33" s="332"/>
      <c r="G33" s="332"/>
      <c r="H33" s="332" t="s">
        <v>29</v>
      </c>
      <c r="I33" s="333" t="s">
        <v>29</v>
      </c>
      <c r="J33" s="332"/>
      <c r="K33" s="332"/>
      <c r="L33" s="332" t="s">
        <v>29</v>
      </c>
      <c r="M33" s="333" t="s">
        <v>29</v>
      </c>
      <c r="O33" s="60"/>
    </row>
    <row r="34" spans="1:15" x14ac:dyDescent="0.25">
      <c r="A34" s="62" t="s">
        <v>26</v>
      </c>
      <c r="B34" s="63"/>
      <c r="C34" s="332"/>
      <c r="D34" s="332" t="s">
        <v>29</v>
      </c>
      <c r="E34" s="333" t="s">
        <v>29</v>
      </c>
      <c r="F34" s="332"/>
      <c r="G34" s="332"/>
      <c r="H34" s="332" t="s">
        <v>29</v>
      </c>
      <c r="I34" s="333" t="s">
        <v>29</v>
      </c>
      <c r="J34" s="332"/>
      <c r="K34" s="332"/>
      <c r="L34" s="332" t="s">
        <v>29</v>
      </c>
      <c r="M34" s="333" t="s">
        <v>29</v>
      </c>
      <c r="O34" s="60"/>
    </row>
    <row r="35" spans="1:15" x14ac:dyDescent="0.25">
      <c r="A35" s="62" t="s">
        <v>27</v>
      </c>
      <c r="B35" s="63"/>
      <c r="C35" s="332"/>
      <c r="D35" s="332" t="s">
        <v>29</v>
      </c>
      <c r="E35" s="333" t="s">
        <v>29</v>
      </c>
      <c r="F35" s="332"/>
      <c r="G35" s="332"/>
      <c r="H35" s="332" t="s">
        <v>29</v>
      </c>
      <c r="I35" s="333" t="s">
        <v>29</v>
      </c>
      <c r="J35" s="332"/>
      <c r="K35" s="332"/>
      <c r="L35" s="332" t="s">
        <v>29</v>
      </c>
      <c r="M35" s="333" t="s">
        <v>29</v>
      </c>
      <c r="O35" s="60"/>
    </row>
    <row r="36" spans="1:15" x14ac:dyDescent="0.25">
      <c r="A36" s="62" t="s">
        <v>28</v>
      </c>
      <c r="B36" s="63"/>
      <c r="C36" s="332"/>
      <c r="D36" s="332" t="s">
        <v>29</v>
      </c>
      <c r="E36" s="333" t="s">
        <v>29</v>
      </c>
      <c r="F36" s="332"/>
      <c r="G36" s="332"/>
      <c r="H36" s="332" t="s">
        <v>29</v>
      </c>
      <c r="I36" s="333" t="s">
        <v>29</v>
      </c>
      <c r="J36" s="332"/>
      <c r="K36" s="332"/>
      <c r="L36" s="332" t="s">
        <v>29</v>
      </c>
      <c r="M36" s="333" t="s">
        <v>29</v>
      </c>
      <c r="O36" s="60"/>
    </row>
    <row r="37" spans="1:15" x14ac:dyDescent="0.25">
      <c r="A37" s="62" t="s">
        <v>30</v>
      </c>
      <c r="B37" s="64"/>
      <c r="C37" s="332"/>
      <c r="D37" s="332" t="s">
        <v>29</v>
      </c>
      <c r="E37" s="333" t="s">
        <v>29</v>
      </c>
      <c r="F37" s="332"/>
      <c r="G37" s="332"/>
      <c r="H37" s="332" t="s">
        <v>29</v>
      </c>
      <c r="I37" s="333" t="s">
        <v>29</v>
      </c>
      <c r="J37" s="332"/>
      <c r="K37" s="332"/>
      <c r="L37" s="332" t="s">
        <v>29</v>
      </c>
      <c r="M37" s="333" t="s">
        <v>29</v>
      </c>
      <c r="O37" s="60"/>
    </row>
    <row r="38" spans="1:15" x14ac:dyDescent="0.25">
      <c r="A38" s="62" t="s">
        <v>31</v>
      </c>
      <c r="B38" s="64"/>
      <c r="C38" s="332"/>
      <c r="D38" s="332" t="s">
        <v>29</v>
      </c>
      <c r="E38" s="333" t="s">
        <v>29</v>
      </c>
      <c r="F38" s="332"/>
      <c r="G38" s="332"/>
      <c r="H38" s="332" t="s">
        <v>29</v>
      </c>
      <c r="I38" s="333" t="s">
        <v>29</v>
      </c>
      <c r="J38" s="332"/>
      <c r="K38" s="332"/>
      <c r="L38" s="332" t="s">
        <v>29</v>
      </c>
      <c r="M38" s="333" t="s">
        <v>29</v>
      </c>
      <c r="O38" s="60"/>
    </row>
    <row r="39" spans="1:15" x14ac:dyDescent="0.25">
      <c r="A39" s="62" t="s">
        <v>32</v>
      </c>
      <c r="B39" s="64"/>
      <c r="C39" s="332"/>
      <c r="D39" s="332" t="s">
        <v>29</v>
      </c>
      <c r="E39" s="333" t="s">
        <v>29</v>
      </c>
      <c r="F39" s="332"/>
      <c r="G39" s="332"/>
      <c r="H39" s="332" t="s">
        <v>29</v>
      </c>
      <c r="I39" s="333" t="s">
        <v>29</v>
      </c>
      <c r="J39" s="332"/>
      <c r="K39" s="332"/>
      <c r="L39" s="332" t="s">
        <v>29</v>
      </c>
      <c r="M39" s="333" t="s">
        <v>29</v>
      </c>
      <c r="O39" s="60"/>
    </row>
    <row r="40" spans="1:15" x14ac:dyDescent="0.25">
      <c r="A40" s="62" t="s">
        <v>33</v>
      </c>
      <c r="B40" s="64"/>
      <c r="C40" s="332"/>
      <c r="D40" s="332" t="s">
        <v>29</v>
      </c>
      <c r="E40" s="333" t="s">
        <v>29</v>
      </c>
      <c r="F40" s="332"/>
      <c r="G40" s="332"/>
      <c r="H40" s="332" t="s">
        <v>29</v>
      </c>
      <c r="I40" s="333" t="s">
        <v>29</v>
      </c>
      <c r="J40" s="332"/>
      <c r="K40" s="332"/>
      <c r="L40" s="332"/>
      <c r="M40" s="333"/>
      <c r="O40" s="60"/>
    </row>
    <row r="41" spans="1:15" x14ac:dyDescent="0.25">
      <c r="A41" s="62" t="s">
        <v>34</v>
      </c>
      <c r="B41" s="64"/>
      <c r="C41" s="332"/>
      <c r="D41" s="332" t="s">
        <v>29</v>
      </c>
      <c r="E41" s="333" t="s">
        <v>29</v>
      </c>
      <c r="F41" s="332"/>
      <c r="G41" s="332"/>
      <c r="H41" s="332" t="s">
        <v>29</v>
      </c>
      <c r="I41" s="333" t="s">
        <v>29</v>
      </c>
      <c r="J41" s="332"/>
      <c r="K41" s="332"/>
      <c r="L41" s="332"/>
      <c r="M41" s="333"/>
      <c r="O41" s="60"/>
    </row>
    <row r="42" spans="1:15" x14ac:dyDescent="0.25">
      <c r="A42" s="476" t="s">
        <v>82</v>
      </c>
      <c r="B42" s="476"/>
      <c r="C42" s="476"/>
      <c r="D42" s="476"/>
      <c r="E42" s="476"/>
      <c r="F42" s="476"/>
      <c r="G42" s="476"/>
      <c r="H42" s="476"/>
      <c r="I42" s="476"/>
      <c r="J42" s="476"/>
      <c r="K42" s="476"/>
      <c r="L42" s="476"/>
      <c r="M42" s="476"/>
    </row>
  </sheetData>
  <mergeCells count="12">
    <mergeCell ref="A42:M42"/>
    <mergeCell ref="A10:A12"/>
    <mergeCell ref="B10:M10"/>
    <mergeCell ref="B11:E11"/>
    <mergeCell ref="F11:I11"/>
    <mergeCell ref="J11:M11"/>
    <mergeCell ref="A1:M1"/>
    <mergeCell ref="A4:M4"/>
    <mergeCell ref="C5:M5"/>
    <mergeCell ref="A6:M6"/>
    <mergeCell ref="A8:M8"/>
    <mergeCell ref="A3:M3"/>
  </mergeCells>
  <printOptions horizontalCentered="1"/>
  <pageMargins left="0.23622047244094491" right="0.23622047244094491" top="0" bottom="0" header="0.31496062992125984" footer="0.31496062992125984"/>
  <pageSetup paperSize="9" scale="9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2">
    <tabColor theme="1"/>
  </sheetPr>
  <dimension ref="A1:P45"/>
  <sheetViews>
    <sheetView topLeftCell="A5" zoomScaleNormal="100" workbookViewId="0">
      <selection activeCell="C13" sqref="C13:M41"/>
    </sheetView>
  </sheetViews>
  <sheetFormatPr defaultRowHeight="15" x14ac:dyDescent="0.25"/>
  <cols>
    <col min="1" max="1" width="15.7109375" customWidth="1"/>
    <col min="2" max="2" width="14.7109375" hidden="1" customWidth="1"/>
    <col min="3" max="3" width="14.7109375" customWidth="1"/>
    <col min="4" max="4" width="14.7109375" hidden="1" customWidth="1"/>
    <col min="5" max="5" width="14.7109375" customWidth="1"/>
    <col min="6" max="6" width="14.7109375" hidden="1" customWidth="1"/>
    <col min="7" max="7" width="14.7109375" customWidth="1"/>
    <col min="8" max="8" width="14.7109375" hidden="1" customWidth="1"/>
    <col min="9" max="9" width="14.7109375" customWidth="1"/>
    <col min="10" max="10" width="14.7109375" hidden="1" customWidth="1"/>
    <col min="11" max="11" width="14.7109375" customWidth="1"/>
    <col min="12" max="12" width="14.7109375" hidden="1" customWidth="1"/>
    <col min="13" max="13" width="14.7109375" customWidth="1"/>
    <col min="15" max="15" width="13.140625" customWidth="1"/>
    <col min="16" max="16" width="15" customWidth="1"/>
  </cols>
  <sheetData>
    <row r="1" spans="1:15" ht="60" customHeight="1" x14ac:dyDescent="0.25">
      <c r="A1" s="438" t="s">
        <v>83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</row>
    <row r="2" spans="1:15" ht="2.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5" ht="21.75" customHeight="1" x14ac:dyDescent="0.25">
      <c r="A3" s="456" t="s">
        <v>324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  <c r="L3" s="456"/>
      <c r="M3" s="456"/>
    </row>
    <row r="4" spans="1:15" ht="95.1" customHeight="1" x14ac:dyDescent="0.25">
      <c r="A4" s="472" t="s">
        <v>230</v>
      </c>
      <c r="B4" s="480"/>
      <c r="C4" s="480"/>
      <c r="D4" s="480"/>
      <c r="E4" s="480"/>
      <c r="F4" s="480"/>
      <c r="G4" s="480"/>
      <c r="H4" s="480"/>
      <c r="I4" s="480"/>
      <c r="J4" s="480"/>
      <c r="K4" s="480"/>
      <c r="L4" s="480"/>
      <c r="M4" s="480"/>
    </row>
    <row r="5" spans="1:15" ht="2.1" customHeight="1" x14ac:dyDescent="0.25">
      <c r="A5" s="1"/>
      <c r="B5" s="1"/>
      <c r="C5" s="474"/>
      <c r="D5" s="474"/>
      <c r="E5" s="474"/>
      <c r="F5" s="474"/>
      <c r="G5" s="474"/>
      <c r="H5" s="474"/>
      <c r="I5" s="474"/>
      <c r="J5" s="474"/>
      <c r="K5" s="474"/>
      <c r="L5" s="474"/>
      <c r="M5" s="474"/>
    </row>
    <row r="6" spans="1:15" ht="15" customHeight="1" x14ac:dyDescent="0.25">
      <c r="A6" s="375" t="s">
        <v>220</v>
      </c>
      <c r="B6" s="426"/>
      <c r="C6" s="426"/>
      <c r="D6" s="426"/>
      <c r="E6" s="426"/>
      <c r="F6" s="426"/>
      <c r="G6" s="426"/>
      <c r="H6" s="426"/>
      <c r="I6" s="426"/>
      <c r="J6" s="426"/>
      <c r="K6" s="426"/>
      <c r="L6" s="426"/>
      <c r="M6" s="370"/>
    </row>
    <row r="7" spans="1:15" ht="2.1" customHeight="1" x14ac:dyDescent="0.25">
      <c r="A7" s="375"/>
      <c r="B7" s="375"/>
      <c r="C7" s="375"/>
      <c r="D7" s="375"/>
      <c r="E7" s="375"/>
      <c r="F7" s="375"/>
      <c r="G7" s="375"/>
      <c r="H7" s="375"/>
      <c r="I7" s="375"/>
      <c r="J7" s="375"/>
      <c r="K7" s="375"/>
      <c r="L7" s="375"/>
      <c r="M7" s="375"/>
    </row>
    <row r="8" spans="1:15" ht="30" customHeight="1" x14ac:dyDescent="0.25">
      <c r="A8" s="375" t="s">
        <v>356</v>
      </c>
      <c r="B8" s="375"/>
      <c r="C8" s="375"/>
      <c r="D8" s="375"/>
      <c r="E8" s="375"/>
      <c r="F8" s="375"/>
      <c r="G8" s="375"/>
      <c r="H8" s="375"/>
      <c r="I8" s="375"/>
      <c r="J8" s="375"/>
      <c r="K8" s="375"/>
      <c r="L8" s="375"/>
      <c r="M8" s="375"/>
    </row>
    <row r="9" spans="1:15" ht="2.1" customHeight="1" x14ac:dyDescent="0.25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</row>
    <row r="10" spans="1:15" ht="15" customHeight="1" x14ac:dyDescent="0.25">
      <c r="A10" s="463" t="s">
        <v>53</v>
      </c>
      <c r="B10" s="465" t="s">
        <v>226</v>
      </c>
      <c r="C10" s="466"/>
      <c r="D10" s="466"/>
      <c r="E10" s="466"/>
      <c r="F10" s="466"/>
      <c r="G10" s="466"/>
      <c r="H10" s="466"/>
      <c r="I10" s="466"/>
      <c r="J10" s="466"/>
      <c r="K10" s="466"/>
      <c r="L10" s="466"/>
      <c r="M10" s="467"/>
    </row>
    <row r="11" spans="1:15" ht="15" customHeight="1" x14ac:dyDescent="0.25">
      <c r="A11" s="464"/>
      <c r="B11" s="468" t="s">
        <v>214</v>
      </c>
      <c r="C11" s="469"/>
      <c r="D11" s="469"/>
      <c r="E11" s="470"/>
      <c r="F11" s="468" t="s">
        <v>215</v>
      </c>
      <c r="G11" s="469"/>
      <c r="H11" s="469"/>
      <c r="I11" s="470"/>
      <c r="J11" s="458" t="s">
        <v>2</v>
      </c>
      <c r="K11" s="460" t="s">
        <v>216</v>
      </c>
      <c r="L11" s="460"/>
      <c r="M11" s="461"/>
    </row>
    <row r="12" spans="1:15" x14ac:dyDescent="0.25">
      <c r="A12" s="464"/>
      <c r="B12" s="156" t="s">
        <v>2</v>
      </c>
      <c r="C12" s="137" t="s">
        <v>3</v>
      </c>
      <c r="D12" s="137" t="s">
        <v>2</v>
      </c>
      <c r="E12" s="143" t="s">
        <v>4</v>
      </c>
      <c r="F12" s="156" t="s">
        <v>2</v>
      </c>
      <c r="G12" s="137" t="s">
        <v>3</v>
      </c>
      <c r="H12" s="137" t="s">
        <v>2</v>
      </c>
      <c r="I12" s="143" t="s">
        <v>4</v>
      </c>
      <c r="J12" s="459"/>
      <c r="K12" s="137" t="s">
        <v>3</v>
      </c>
      <c r="L12" s="137" t="s">
        <v>2</v>
      </c>
      <c r="M12" s="143" t="s">
        <v>4</v>
      </c>
    </row>
    <row r="13" spans="1:15" x14ac:dyDescent="0.25">
      <c r="A13" s="62" t="s">
        <v>5</v>
      </c>
      <c r="B13" s="5">
        <v>2727.34</v>
      </c>
      <c r="C13" s="332">
        <f>B13*1.2</f>
        <v>3272.808</v>
      </c>
      <c r="D13" s="332"/>
      <c r="E13" s="333"/>
      <c r="F13" s="332">
        <v>3137.8325</v>
      </c>
      <c r="G13" s="332">
        <f t="shared" ref="G13:G31" si="0">F13*1.2</f>
        <v>3765.3989999999999</v>
      </c>
      <c r="H13" s="332"/>
      <c r="I13" s="333"/>
      <c r="J13" s="332">
        <v>3410.5665000000004</v>
      </c>
      <c r="K13" s="332">
        <f t="shared" ref="K13:K27" si="1">J13*1.2</f>
        <v>4092.6798000000003</v>
      </c>
      <c r="L13" s="332"/>
      <c r="M13" s="333"/>
      <c r="O13" s="60"/>
    </row>
    <row r="14" spans="1:15" x14ac:dyDescent="0.25">
      <c r="A14" s="62" t="s">
        <v>6</v>
      </c>
      <c r="B14" s="5">
        <v>3030.6870000000004</v>
      </c>
      <c r="C14" s="332">
        <f t="shared" ref="C14:C31" si="2">B14*1.2</f>
        <v>3636.8244000000004</v>
      </c>
      <c r="D14" s="332"/>
      <c r="E14" s="333"/>
      <c r="F14" s="332">
        <v>3485.7075000000004</v>
      </c>
      <c r="G14" s="332">
        <f t="shared" si="0"/>
        <v>4182.8490000000002</v>
      </c>
      <c r="H14" s="332"/>
      <c r="I14" s="333"/>
      <c r="J14" s="332">
        <v>3787.663</v>
      </c>
      <c r="K14" s="332">
        <f t="shared" si="1"/>
        <v>4545.1956</v>
      </c>
      <c r="L14" s="332"/>
      <c r="M14" s="333"/>
      <c r="O14" s="60"/>
    </row>
    <row r="15" spans="1:15" x14ac:dyDescent="0.25">
      <c r="A15" s="62" t="s">
        <v>7</v>
      </c>
      <c r="B15" s="5">
        <v>3580.3295000000007</v>
      </c>
      <c r="C15" s="332">
        <f t="shared" si="2"/>
        <v>4296.3954000000003</v>
      </c>
      <c r="D15" s="332"/>
      <c r="E15" s="333"/>
      <c r="F15" s="332">
        <v>4117.4485000000004</v>
      </c>
      <c r="G15" s="332">
        <f t="shared" si="0"/>
        <v>4940.9382000000005</v>
      </c>
      <c r="H15" s="332"/>
      <c r="I15" s="333"/>
      <c r="J15" s="332">
        <v>4475.0640000000003</v>
      </c>
      <c r="K15" s="332">
        <f t="shared" si="1"/>
        <v>5370.0767999999998</v>
      </c>
      <c r="L15" s="332"/>
      <c r="M15" s="333"/>
      <c r="O15" s="60"/>
    </row>
    <row r="16" spans="1:15" x14ac:dyDescent="0.25">
      <c r="A16" s="62" t="s">
        <v>8</v>
      </c>
      <c r="B16" s="5">
        <v>4192.589500000001</v>
      </c>
      <c r="C16" s="332">
        <f t="shared" si="2"/>
        <v>5031.1074000000008</v>
      </c>
      <c r="D16" s="332"/>
      <c r="E16" s="333"/>
      <c r="F16" s="332">
        <v>4821.5474999999997</v>
      </c>
      <c r="G16" s="332">
        <f t="shared" si="0"/>
        <v>5785.8569999999991</v>
      </c>
      <c r="H16" s="332"/>
      <c r="I16" s="333"/>
      <c r="J16" s="332">
        <v>5240.3890000000001</v>
      </c>
      <c r="K16" s="332">
        <f t="shared" si="1"/>
        <v>6288.4668000000001</v>
      </c>
      <c r="L16" s="332"/>
      <c r="M16" s="333"/>
      <c r="O16" s="60"/>
    </row>
    <row r="17" spans="1:15" x14ac:dyDescent="0.25">
      <c r="A17" s="62" t="s">
        <v>9</v>
      </c>
      <c r="B17" s="5">
        <v>5439.3735000000006</v>
      </c>
      <c r="C17" s="332">
        <f t="shared" si="2"/>
        <v>6527.2482000000009</v>
      </c>
      <c r="D17" s="332"/>
      <c r="E17" s="333"/>
      <c r="F17" s="332">
        <v>6254.7925000000005</v>
      </c>
      <c r="G17" s="332">
        <f t="shared" si="0"/>
        <v>7505.7510000000002</v>
      </c>
      <c r="H17" s="332"/>
      <c r="I17" s="333"/>
      <c r="J17" s="332">
        <v>6798.8690000000006</v>
      </c>
      <c r="K17" s="332">
        <f t="shared" si="1"/>
        <v>8158.6428000000005</v>
      </c>
      <c r="L17" s="332"/>
      <c r="M17" s="333"/>
      <c r="O17" s="60"/>
    </row>
    <row r="18" spans="1:15" x14ac:dyDescent="0.25">
      <c r="A18" s="62" t="s">
        <v>10</v>
      </c>
      <c r="B18" s="5">
        <v>6334.1080000000002</v>
      </c>
      <c r="C18" s="332">
        <f t="shared" si="2"/>
        <v>7600.9295999999995</v>
      </c>
      <c r="D18" s="332" t="s">
        <v>29</v>
      </c>
      <c r="E18" s="333" t="s">
        <v>29</v>
      </c>
      <c r="F18" s="332">
        <v>7281.7195000000002</v>
      </c>
      <c r="G18" s="332">
        <f t="shared" si="0"/>
        <v>8738.0633999999991</v>
      </c>
      <c r="H18" s="332" t="s">
        <v>29</v>
      </c>
      <c r="I18" s="333" t="s">
        <v>29</v>
      </c>
      <c r="J18" s="332">
        <v>7919.0265000000009</v>
      </c>
      <c r="K18" s="332">
        <f t="shared" si="1"/>
        <v>9502.8317999999999</v>
      </c>
      <c r="L18" s="332" t="s">
        <v>29</v>
      </c>
      <c r="M18" s="333" t="s">
        <v>29</v>
      </c>
      <c r="O18" s="60"/>
    </row>
    <row r="19" spans="1:15" x14ac:dyDescent="0.25">
      <c r="A19" s="62" t="s">
        <v>11</v>
      </c>
      <c r="B19" s="5">
        <v>7699.1695000000018</v>
      </c>
      <c r="C19" s="332">
        <f t="shared" si="2"/>
        <v>9239.0034000000014</v>
      </c>
      <c r="D19" s="332" t="s">
        <v>29</v>
      </c>
      <c r="E19" s="333" t="s">
        <v>29</v>
      </c>
      <c r="F19" s="332">
        <v>8854.1145000000015</v>
      </c>
      <c r="G19" s="332">
        <f t="shared" si="0"/>
        <v>10624.937400000001</v>
      </c>
      <c r="H19" s="332" t="s">
        <v>29</v>
      </c>
      <c r="I19" s="333" t="s">
        <v>29</v>
      </c>
      <c r="J19" s="332">
        <v>9623.6140000000014</v>
      </c>
      <c r="K19" s="332">
        <f t="shared" si="1"/>
        <v>11548.336800000001</v>
      </c>
      <c r="L19" s="332" t="s">
        <v>29</v>
      </c>
      <c r="M19" s="333" t="s">
        <v>29</v>
      </c>
      <c r="O19" s="60"/>
    </row>
    <row r="20" spans="1:15" x14ac:dyDescent="0.25">
      <c r="A20" s="62" t="s">
        <v>12</v>
      </c>
      <c r="B20" s="5">
        <v>9064.2310000000016</v>
      </c>
      <c r="C20" s="332">
        <f t="shared" si="2"/>
        <v>10877.077200000002</v>
      </c>
      <c r="D20" s="332" t="s">
        <v>29</v>
      </c>
      <c r="E20" s="333" t="s">
        <v>29</v>
      </c>
      <c r="F20" s="332">
        <v>10423.726500000001</v>
      </c>
      <c r="G20" s="332">
        <f t="shared" si="0"/>
        <v>12508.471800000001</v>
      </c>
      <c r="H20" s="332" t="s">
        <v>29</v>
      </c>
      <c r="I20" s="333" t="s">
        <v>29</v>
      </c>
      <c r="J20" s="332">
        <v>11329.593000000001</v>
      </c>
      <c r="K20" s="332">
        <f t="shared" si="1"/>
        <v>13595.5116</v>
      </c>
      <c r="L20" s="332" t="s">
        <v>29</v>
      </c>
      <c r="M20" s="333" t="s">
        <v>29</v>
      </c>
      <c r="O20" s="60"/>
    </row>
    <row r="21" spans="1:15" x14ac:dyDescent="0.25">
      <c r="A21" s="62" t="s">
        <v>13</v>
      </c>
      <c r="B21" s="5">
        <v>10471.0375</v>
      </c>
      <c r="C21" s="332">
        <f t="shared" si="2"/>
        <v>12565.245000000001</v>
      </c>
      <c r="D21" s="332" t="s">
        <v>29</v>
      </c>
      <c r="E21" s="333" t="s">
        <v>29</v>
      </c>
      <c r="F21" s="332">
        <v>12039.258000000002</v>
      </c>
      <c r="G21" s="332">
        <f t="shared" si="0"/>
        <v>14447.109600000002</v>
      </c>
      <c r="H21" s="332" t="s">
        <v>29</v>
      </c>
      <c r="I21" s="333" t="s">
        <v>29</v>
      </c>
      <c r="J21" s="332">
        <v>13088.449000000001</v>
      </c>
      <c r="K21" s="332">
        <f t="shared" si="1"/>
        <v>15706.138800000001</v>
      </c>
      <c r="L21" s="332" t="s">
        <v>29</v>
      </c>
      <c r="M21" s="333" t="s">
        <v>29</v>
      </c>
      <c r="O21" s="60"/>
    </row>
    <row r="22" spans="1:15" x14ac:dyDescent="0.25">
      <c r="A22" s="62" t="s">
        <v>14</v>
      </c>
      <c r="B22" s="5">
        <v>12246.591500000002</v>
      </c>
      <c r="C22" s="332">
        <f t="shared" si="2"/>
        <v>14695.909800000003</v>
      </c>
      <c r="D22" s="332" t="s">
        <v>29</v>
      </c>
      <c r="E22" s="333" t="s">
        <v>29</v>
      </c>
      <c r="F22" s="332">
        <v>14083.371500000001</v>
      </c>
      <c r="G22" s="332">
        <f t="shared" si="0"/>
        <v>16900.0458</v>
      </c>
      <c r="H22" s="332" t="s">
        <v>29</v>
      </c>
      <c r="I22" s="333" t="s">
        <v>29</v>
      </c>
      <c r="J22" s="332">
        <v>15309.283000000001</v>
      </c>
      <c r="K22" s="332">
        <f t="shared" si="1"/>
        <v>18371.139600000002</v>
      </c>
      <c r="L22" s="332" t="s">
        <v>29</v>
      </c>
      <c r="M22" s="333" t="s">
        <v>29</v>
      </c>
      <c r="O22" s="60"/>
    </row>
    <row r="23" spans="1:15" x14ac:dyDescent="0.25">
      <c r="A23" s="62" t="s">
        <v>15</v>
      </c>
      <c r="B23" s="5">
        <v>14475.774500000001</v>
      </c>
      <c r="C23" s="332">
        <f t="shared" si="2"/>
        <v>17370.929400000001</v>
      </c>
      <c r="D23" s="332" t="s">
        <v>29</v>
      </c>
      <c r="E23" s="333" t="s">
        <v>29</v>
      </c>
      <c r="F23" s="332">
        <v>16649.297500000001</v>
      </c>
      <c r="G23" s="332">
        <f t="shared" si="0"/>
        <v>19979.156999999999</v>
      </c>
      <c r="H23" s="332" t="s">
        <v>29</v>
      </c>
      <c r="I23" s="333" t="s">
        <v>29</v>
      </c>
      <c r="J23" s="332">
        <v>18093.674500000005</v>
      </c>
      <c r="K23" s="332">
        <f t="shared" si="1"/>
        <v>21712.409400000004</v>
      </c>
      <c r="L23" s="332" t="s">
        <v>29</v>
      </c>
      <c r="M23" s="333" t="s">
        <v>29</v>
      </c>
      <c r="O23" s="60"/>
    </row>
    <row r="24" spans="1:15" x14ac:dyDescent="0.25">
      <c r="A24" s="62" t="s">
        <v>16</v>
      </c>
      <c r="B24" s="5">
        <v>22862.345000000001</v>
      </c>
      <c r="C24" s="332">
        <f t="shared" si="2"/>
        <v>27434.814000000002</v>
      </c>
      <c r="D24" s="332" t="s">
        <v>29</v>
      </c>
      <c r="E24" s="333" t="s">
        <v>29</v>
      </c>
      <c r="F24" s="332">
        <v>26289.609500000002</v>
      </c>
      <c r="G24" s="332">
        <f t="shared" si="0"/>
        <v>31547.5314</v>
      </c>
      <c r="H24" s="332" t="s">
        <v>29</v>
      </c>
      <c r="I24" s="333" t="s">
        <v>29</v>
      </c>
      <c r="J24" s="332">
        <v>28577.235500000003</v>
      </c>
      <c r="K24" s="332">
        <f t="shared" si="1"/>
        <v>34292.6826</v>
      </c>
      <c r="L24" s="332" t="s">
        <v>29</v>
      </c>
      <c r="M24" s="333" t="s">
        <v>29</v>
      </c>
      <c r="O24" s="60"/>
    </row>
    <row r="25" spans="1:15" x14ac:dyDescent="0.25">
      <c r="A25" s="62" t="s">
        <v>17</v>
      </c>
      <c r="B25" s="5">
        <v>25945.909</v>
      </c>
      <c r="C25" s="332">
        <f t="shared" si="2"/>
        <v>31135.090799999998</v>
      </c>
      <c r="D25" s="332" t="s">
        <v>29</v>
      </c>
      <c r="E25" s="333" t="s">
        <v>29</v>
      </c>
      <c r="F25" s="332">
        <v>29837.934500000003</v>
      </c>
      <c r="G25" s="332">
        <f t="shared" si="0"/>
        <v>35805.521400000005</v>
      </c>
      <c r="H25" s="332" t="s">
        <v>29</v>
      </c>
      <c r="I25" s="333" t="s">
        <v>29</v>
      </c>
      <c r="J25" s="332">
        <v>32433.082000000002</v>
      </c>
      <c r="K25" s="332">
        <f t="shared" si="1"/>
        <v>38919.698400000001</v>
      </c>
      <c r="L25" s="332" t="s">
        <v>29</v>
      </c>
      <c r="M25" s="333" t="s">
        <v>29</v>
      </c>
      <c r="O25" s="60"/>
    </row>
    <row r="26" spans="1:15" x14ac:dyDescent="0.25">
      <c r="A26" s="62" t="s">
        <v>18</v>
      </c>
      <c r="B26" s="5">
        <v>32882.536500000002</v>
      </c>
      <c r="C26" s="332">
        <f t="shared" si="2"/>
        <v>39459.043799999999</v>
      </c>
      <c r="D26" s="332" t="s">
        <v>29</v>
      </c>
      <c r="E26" s="333" t="s">
        <v>29</v>
      </c>
      <c r="F26" s="332">
        <v>37812.621000000006</v>
      </c>
      <c r="G26" s="332">
        <f t="shared" si="0"/>
        <v>45375.145200000006</v>
      </c>
      <c r="H26" s="332" t="s">
        <v>29</v>
      </c>
      <c r="I26" s="333" t="s">
        <v>29</v>
      </c>
      <c r="J26" s="332">
        <v>41102.127</v>
      </c>
      <c r="K26" s="332">
        <f t="shared" si="1"/>
        <v>49322.5524</v>
      </c>
      <c r="L26" s="332" t="s">
        <v>29</v>
      </c>
      <c r="M26" s="333" t="s">
        <v>29</v>
      </c>
      <c r="O26" s="60"/>
    </row>
    <row r="27" spans="1:15" x14ac:dyDescent="0.25">
      <c r="A27" s="62" t="s">
        <v>19</v>
      </c>
      <c r="B27" s="5">
        <v>30607.183530000009</v>
      </c>
      <c r="C27" s="332">
        <f t="shared" si="2"/>
        <v>36728.62023600001</v>
      </c>
      <c r="D27" s="332" t="s">
        <v>29</v>
      </c>
      <c r="E27" s="333" t="s">
        <v>29</v>
      </c>
      <c r="F27" s="332">
        <v>35198.261059500001</v>
      </c>
      <c r="G27" s="332">
        <f t="shared" si="0"/>
        <v>42237.913271400001</v>
      </c>
      <c r="H27" s="332" t="s">
        <v>29</v>
      </c>
      <c r="I27" s="333" t="s">
        <v>29</v>
      </c>
      <c r="J27" s="332">
        <v>38258.979412500004</v>
      </c>
      <c r="K27" s="332">
        <f t="shared" si="1"/>
        <v>45910.775295000007</v>
      </c>
      <c r="L27" s="332" t="s">
        <v>29</v>
      </c>
      <c r="M27" s="333" t="s">
        <v>29</v>
      </c>
      <c r="O27" s="60"/>
    </row>
    <row r="28" spans="1:15" x14ac:dyDescent="0.25">
      <c r="A28" s="62" t="s">
        <v>20</v>
      </c>
      <c r="B28" s="5">
        <v>48558.296670345015</v>
      </c>
      <c r="C28" s="332">
        <f t="shared" si="2"/>
        <v>58269.956004414016</v>
      </c>
      <c r="D28" s="332" t="s">
        <v>29</v>
      </c>
      <c r="E28" s="333" t="s">
        <v>29</v>
      </c>
      <c r="F28" s="332">
        <v>55842.806350485007</v>
      </c>
      <c r="G28" s="332">
        <f t="shared" si="0"/>
        <v>67011.367620582008</v>
      </c>
      <c r="H28" s="332" t="s">
        <v>29</v>
      </c>
      <c r="I28" s="333" t="s">
        <v>29</v>
      </c>
      <c r="J28" s="332"/>
      <c r="K28" s="332"/>
      <c r="L28" s="332" t="s">
        <v>29</v>
      </c>
      <c r="M28" s="333" t="s">
        <v>29</v>
      </c>
      <c r="O28" s="60"/>
    </row>
    <row r="29" spans="1:15" x14ac:dyDescent="0.25">
      <c r="A29" s="62" t="s">
        <v>21</v>
      </c>
      <c r="B29" s="5">
        <v>58383.757061437493</v>
      </c>
      <c r="C29" s="332">
        <f t="shared" si="2"/>
        <v>70060.508473724985</v>
      </c>
      <c r="D29" s="332" t="s">
        <v>29</v>
      </c>
      <c r="E29" s="333" t="s">
        <v>29</v>
      </c>
      <c r="F29" s="332">
        <v>67141.736479124986</v>
      </c>
      <c r="G29" s="332">
        <f t="shared" si="0"/>
        <v>80570.083774949977</v>
      </c>
      <c r="H29" s="332" t="s">
        <v>29</v>
      </c>
      <c r="I29" s="333" t="s">
        <v>29</v>
      </c>
      <c r="J29" s="332"/>
      <c r="K29" s="332"/>
      <c r="L29" s="332" t="s">
        <v>29</v>
      </c>
      <c r="M29" s="333" t="s">
        <v>29</v>
      </c>
      <c r="O29" s="60"/>
    </row>
    <row r="30" spans="1:15" x14ac:dyDescent="0.25">
      <c r="A30" s="62" t="s">
        <v>22</v>
      </c>
      <c r="B30" s="5">
        <v>99352.026694305023</v>
      </c>
      <c r="C30" s="332">
        <f t="shared" si="2"/>
        <v>119222.43203316603</v>
      </c>
      <c r="D30" s="332" t="s">
        <v>29</v>
      </c>
      <c r="E30" s="333" t="s">
        <v>29</v>
      </c>
      <c r="F30" s="332">
        <v>114253.73283208501</v>
      </c>
      <c r="G30" s="332">
        <f t="shared" si="0"/>
        <v>137104.47939850201</v>
      </c>
      <c r="H30" s="332" t="s">
        <v>29</v>
      </c>
      <c r="I30" s="333" t="s">
        <v>29</v>
      </c>
      <c r="J30" s="332"/>
      <c r="K30" s="332"/>
      <c r="L30" s="332" t="s">
        <v>29</v>
      </c>
      <c r="M30" s="333" t="s">
        <v>29</v>
      </c>
      <c r="O30" s="60"/>
    </row>
    <row r="31" spans="1:15" x14ac:dyDescent="0.25">
      <c r="A31" s="62" t="s">
        <v>23</v>
      </c>
      <c r="B31" s="5">
        <v>99239.860843199975</v>
      </c>
      <c r="C31" s="332">
        <f t="shared" si="2"/>
        <v>119087.83301183996</v>
      </c>
      <c r="D31" s="332" t="s">
        <v>29</v>
      </c>
      <c r="E31" s="333" t="s">
        <v>29</v>
      </c>
      <c r="F31" s="332">
        <v>114127.2916938</v>
      </c>
      <c r="G31" s="332">
        <f t="shared" si="0"/>
        <v>136952.75003256</v>
      </c>
      <c r="H31" s="332" t="s">
        <v>29</v>
      </c>
      <c r="I31" s="333" t="s">
        <v>29</v>
      </c>
      <c r="J31" s="332"/>
      <c r="K31" s="332"/>
      <c r="L31" s="332" t="s">
        <v>29</v>
      </c>
      <c r="M31" s="333" t="s">
        <v>29</v>
      </c>
      <c r="O31" s="60"/>
    </row>
    <row r="32" spans="1:15" x14ac:dyDescent="0.25">
      <c r="A32" s="62" t="s">
        <v>24</v>
      </c>
      <c r="B32" s="145"/>
      <c r="C32" s="332"/>
      <c r="D32" s="332" t="s">
        <v>29</v>
      </c>
      <c r="E32" s="333" t="s">
        <v>29</v>
      </c>
      <c r="F32" s="332"/>
      <c r="G32" s="332"/>
      <c r="H32" s="332" t="s">
        <v>29</v>
      </c>
      <c r="I32" s="333" t="s">
        <v>29</v>
      </c>
      <c r="J32" s="332"/>
      <c r="K32" s="332"/>
      <c r="L32" s="332" t="s">
        <v>29</v>
      </c>
      <c r="M32" s="333" t="s">
        <v>29</v>
      </c>
      <c r="O32" s="60"/>
    </row>
    <row r="33" spans="1:16" x14ac:dyDescent="0.25">
      <c r="A33" s="62" t="s">
        <v>25</v>
      </c>
      <c r="B33" s="145"/>
      <c r="C33" s="332"/>
      <c r="D33" s="332" t="s">
        <v>29</v>
      </c>
      <c r="E33" s="333" t="s">
        <v>29</v>
      </c>
      <c r="F33" s="332"/>
      <c r="G33" s="332"/>
      <c r="H33" s="332" t="s">
        <v>29</v>
      </c>
      <c r="I33" s="333" t="s">
        <v>29</v>
      </c>
      <c r="J33" s="332"/>
      <c r="K33" s="332"/>
      <c r="L33" s="332" t="s">
        <v>29</v>
      </c>
      <c r="M33" s="333" t="s">
        <v>29</v>
      </c>
      <c r="O33" s="60"/>
    </row>
    <row r="34" spans="1:16" x14ac:dyDescent="0.25">
      <c r="A34" s="62" t="s">
        <v>26</v>
      </c>
      <c r="B34" s="145"/>
      <c r="C34" s="332"/>
      <c r="D34" s="332" t="s">
        <v>29</v>
      </c>
      <c r="E34" s="333" t="s">
        <v>29</v>
      </c>
      <c r="F34" s="332"/>
      <c r="G34" s="332"/>
      <c r="H34" s="332" t="s">
        <v>29</v>
      </c>
      <c r="I34" s="333" t="s">
        <v>29</v>
      </c>
      <c r="J34" s="332"/>
      <c r="K34" s="332"/>
      <c r="L34" s="332" t="s">
        <v>29</v>
      </c>
      <c r="M34" s="333" t="s">
        <v>29</v>
      </c>
      <c r="O34" s="60"/>
    </row>
    <row r="35" spans="1:16" x14ac:dyDescent="0.25">
      <c r="A35" s="62" t="s">
        <v>27</v>
      </c>
      <c r="B35" s="145"/>
      <c r="C35" s="332"/>
      <c r="D35" s="332" t="s">
        <v>29</v>
      </c>
      <c r="E35" s="333" t="s">
        <v>29</v>
      </c>
      <c r="F35" s="332"/>
      <c r="G35" s="332"/>
      <c r="H35" s="332" t="s">
        <v>29</v>
      </c>
      <c r="I35" s="333" t="s">
        <v>29</v>
      </c>
      <c r="J35" s="332"/>
      <c r="K35" s="332"/>
      <c r="L35" s="332" t="s">
        <v>29</v>
      </c>
      <c r="M35" s="333" t="s">
        <v>29</v>
      </c>
      <c r="O35" s="60"/>
    </row>
    <row r="36" spans="1:16" x14ac:dyDescent="0.25">
      <c r="A36" s="62" t="s">
        <v>28</v>
      </c>
      <c r="B36" s="145"/>
      <c r="C36" s="332"/>
      <c r="D36" s="332" t="s">
        <v>29</v>
      </c>
      <c r="E36" s="333" t="s">
        <v>29</v>
      </c>
      <c r="F36" s="332"/>
      <c r="G36" s="332"/>
      <c r="H36" s="332" t="s">
        <v>29</v>
      </c>
      <c r="I36" s="333" t="s">
        <v>29</v>
      </c>
      <c r="J36" s="332"/>
      <c r="K36" s="332"/>
      <c r="L36" s="332" t="s">
        <v>29</v>
      </c>
      <c r="M36" s="333" t="s">
        <v>29</v>
      </c>
      <c r="O36" s="60"/>
    </row>
    <row r="37" spans="1:16" x14ac:dyDescent="0.25">
      <c r="A37" s="62" t="s">
        <v>30</v>
      </c>
      <c r="B37" s="145"/>
      <c r="C37" s="332"/>
      <c r="D37" s="332" t="s">
        <v>29</v>
      </c>
      <c r="E37" s="333" t="s">
        <v>29</v>
      </c>
      <c r="F37" s="332"/>
      <c r="G37" s="332"/>
      <c r="H37" s="332" t="s">
        <v>29</v>
      </c>
      <c r="I37" s="333" t="s">
        <v>29</v>
      </c>
      <c r="J37" s="332"/>
      <c r="K37" s="332"/>
      <c r="L37" s="332" t="s">
        <v>29</v>
      </c>
      <c r="M37" s="333" t="s">
        <v>29</v>
      </c>
      <c r="O37" s="60"/>
    </row>
    <row r="38" spans="1:16" x14ac:dyDescent="0.25">
      <c r="A38" s="62" t="s">
        <v>31</v>
      </c>
      <c r="B38" s="145"/>
      <c r="C38" s="332"/>
      <c r="D38" s="332" t="s">
        <v>29</v>
      </c>
      <c r="E38" s="333" t="s">
        <v>29</v>
      </c>
      <c r="F38" s="332"/>
      <c r="G38" s="332"/>
      <c r="H38" s="332" t="s">
        <v>29</v>
      </c>
      <c r="I38" s="333" t="s">
        <v>29</v>
      </c>
      <c r="J38" s="332"/>
      <c r="K38" s="332"/>
      <c r="L38" s="332" t="s">
        <v>29</v>
      </c>
      <c r="M38" s="333" t="s">
        <v>29</v>
      </c>
      <c r="O38" s="60"/>
    </row>
    <row r="39" spans="1:16" x14ac:dyDescent="0.25">
      <c r="A39" s="62" t="s">
        <v>32</v>
      </c>
      <c r="B39" s="145"/>
      <c r="C39" s="332"/>
      <c r="D39" s="332" t="s">
        <v>29</v>
      </c>
      <c r="E39" s="333" t="s">
        <v>29</v>
      </c>
      <c r="F39" s="332"/>
      <c r="G39" s="332"/>
      <c r="H39" s="332" t="s">
        <v>29</v>
      </c>
      <c r="I39" s="333" t="s">
        <v>29</v>
      </c>
      <c r="J39" s="332"/>
      <c r="K39" s="332"/>
      <c r="L39" s="332" t="s">
        <v>29</v>
      </c>
      <c r="M39" s="333" t="s">
        <v>29</v>
      </c>
      <c r="O39" s="60"/>
    </row>
    <row r="40" spans="1:16" x14ac:dyDescent="0.25">
      <c r="A40" s="62" t="s">
        <v>33</v>
      </c>
      <c r="B40" s="145"/>
      <c r="C40" s="332"/>
      <c r="D40" s="332" t="s">
        <v>29</v>
      </c>
      <c r="E40" s="333" t="s">
        <v>29</v>
      </c>
      <c r="F40" s="332"/>
      <c r="G40" s="332"/>
      <c r="H40" s="332" t="s">
        <v>29</v>
      </c>
      <c r="I40" s="333" t="s">
        <v>29</v>
      </c>
      <c r="J40" s="332"/>
      <c r="K40" s="332"/>
      <c r="L40" s="332" t="s">
        <v>29</v>
      </c>
      <c r="M40" s="333" t="s">
        <v>29</v>
      </c>
      <c r="O40" s="60"/>
    </row>
    <row r="41" spans="1:16" x14ac:dyDescent="0.25">
      <c r="A41" s="62" t="s">
        <v>34</v>
      </c>
      <c r="B41" s="145"/>
      <c r="C41" s="332"/>
      <c r="D41" s="332" t="s">
        <v>29</v>
      </c>
      <c r="E41" s="333" t="s">
        <v>29</v>
      </c>
      <c r="F41" s="332"/>
      <c r="G41" s="332"/>
      <c r="H41" s="332" t="s">
        <v>29</v>
      </c>
      <c r="I41" s="333" t="s">
        <v>29</v>
      </c>
      <c r="J41" s="332"/>
      <c r="K41" s="332"/>
      <c r="L41" s="332" t="s">
        <v>29</v>
      </c>
      <c r="M41" s="333" t="s">
        <v>29</v>
      </c>
      <c r="O41" s="60"/>
    </row>
    <row r="42" spans="1:16" ht="2.1" customHeight="1" x14ac:dyDescent="0.25">
      <c r="A42" s="146"/>
      <c r="B42" s="147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O42" s="60"/>
      <c r="P42">
        <f t="shared" ref="P42" si="3">F42*O42</f>
        <v>0</v>
      </c>
    </row>
    <row r="43" spans="1:16" x14ac:dyDescent="0.25">
      <c r="A43" s="477" t="s">
        <v>82</v>
      </c>
      <c r="B43" s="477"/>
      <c r="C43" s="477"/>
      <c r="D43" s="477"/>
      <c r="E43" s="477"/>
      <c r="F43" s="477"/>
      <c r="G43" s="477"/>
      <c r="H43" s="477"/>
      <c r="I43" s="477"/>
      <c r="J43" s="477"/>
      <c r="K43" s="477"/>
      <c r="L43" s="477"/>
      <c r="M43" s="477"/>
      <c r="O43" s="60"/>
    </row>
    <row r="44" spans="1:16" x14ac:dyDescent="0.25">
      <c r="A44" s="478"/>
      <c r="B44" s="478"/>
      <c r="C44" s="478"/>
      <c r="D44" s="478"/>
      <c r="E44" s="478"/>
      <c r="F44" s="478"/>
      <c r="G44" s="478"/>
      <c r="H44" s="478"/>
      <c r="I44" s="478"/>
      <c r="J44" s="478"/>
      <c r="K44" s="478"/>
      <c r="L44" s="478"/>
      <c r="M44" s="478"/>
      <c r="O44" s="60"/>
    </row>
    <row r="45" spans="1:16" x14ac:dyDescent="0.25">
      <c r="A45" s="479"/>
      <c r="B45" s="479"/>
      <c r="C45" s="479"/>
      <c r="D45" s="479"/>
      <c r="E45" s="479"/>
      <c r="F45" s="479"/>
      <c r="G45" s="479"/>
      <c r="H45" s="479"/>
      <c r="I45" s="479"/>
      <c r="J45" s="479"/>
      <c r="K45" s="479"/>
      <c r="L45" s="479"/>
      <c r="M45" s="479"/>
      <c r="O45" s="60"/>
    </row>
  </sheetData>
  <mergeCells count="16">
    <mergeCell ref="A8:M8"/>
    <mergeCell ref="A1:M1"/>
    <mergeCell ref="A4:M4"/>
    <mergeCell ref="C5:M5"/>
    <mergeCell ref="A6:M6"/>
    <mergeCell ref="A7:M7"/>
    <mergeCell ref="A3:M3"/>
    <mergeCell ref="A43:M43"/>
    <mergeCell ref="A44:M44"/>
    <mergeCell ref="A45:M45"/>
    <mergeCell ref="J11:J12"/>
    <mergeCell ref="K11:M11"/>
    <mergeCell ref="A10:A12"/>
    <mergeCell ref="B10:M10"/>
    <mergeCell ref="B11:E11"/>
    <mergeCell ref="F11:I11"/>
  </mergeCells>
  <printOptions horizontalCentered="1"/>
  <pageMargins left="0.23622047244094491" right="0.23622047244094491" top="0" bottom="0" header="0.31496062992125984" footer="0.31496062992125984"/>
  <pageSetup paperSize="9" scale="95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3">
    <tabColor theme="1"/>
    <pageSetUpPr fitToPage="1"/>
  </sheetPr>
  <dimension ref="A1:M27"/>
  <sheetViews>
    <sheetView topLeftCell="A2" zoomScaleNormal="100" workbookViewId="0">
      <selection activeCell="C11" sqref="C11:G27"/>
    </sheetView>
  </sheetViews>
  <sheetFormatPr defaultRowHeight="15" x14ac:dyDescent="0.25"/>
  <cols>
    <col min="1" max="1" width="32.7109375" customWidth="1"/>
    <col min="2" max="2" width="21.7109375" hidden="1" customWidth="1"/>
    <col min="3" max="3" width="23.5703125" customWidth="1"/>
    <col min="4" max="4" width="20.7109375" hidden="1" customWidth="1"/>
    <col min="5" max="5" width="22" customWidth="1"/>
    <col min="6" max="6" width="19.7109375" hidden="1" customWidth="1"/>
    <col min="7" max="7" width="23.7109375" customWidth="1"/>
    <col min="9" max="9" width="15.42578125" customWidth="1"/>
    <col min="10" max="10" width="14.42578125" customWidth="1"/>
  </cols>
  <sheetData>
    <row r="1" spans="1:13" ht="60" customHeight="1" x14ac:dyDescent="0.25">
      <c r="A1" s="438" t="s">
        <v>83</v>
      </c>
      <c r="B1" s="471"/>
      <c r="C1" s="471"/>
      <c r="D1" s="471"/>
      <c r="E1" s="471"/>
      <c r="F1" s="471"/>
      <c r="G1" s="471"/>
    </row>
    <row r="2" spans="1:13" ht="21.75" customHeight="1" x14ac:dyDescent="0.25">
      <c r="A2" s="484" t="s">
        <v>355</v>
      </c>
      <c r="B2" s="484"/>
      <c r="C2" s="484"/>
      <c r="D2" s="484"/>
      <c r="E2" s="484"/>
      <c r="F2" s="484"/>
      <c r="G2" s="484"/>
      <c r="H2" s="178"/>
      <c r="I2" s="178"/>
      <c r="J2" s="178"/>
      <c r="K2" s="178"/>
      <c r="L2" s="178"/>
      <c r="M2" s="178"/>
    </row>
    <row r="3" spans="1:13" ht="2.1" customHeight="1" x14ac:dyDescent="0.25">
      <c r="A3" s="1"/>
      <c r="B3" s="1"/>
      <c r="C3" s="1"/>
      <c r="D3" s="1"/>
      <c r="E3" s="1"/>
      <c r="F3" s="1"/>
      <c r="G3" s="1"/>
    </row>
    <row r="4" spans="1:13" ht="95.1" customHeight="1" x14ac:dyDescent="0.25">
      <c r="A4" s="472" t="s">
        <v>231</v>
      </c>
      <c r="B4" s="480"/>
      <c r="C4" s="480"/>
      <c r="D4" s="480"/>
      <c r="E4" s="480"/>
      <c r="F4" s="480"/>
      <c r="G4" s="480"/>
    </row>
    <row r="5" spans="1:13" ht="2.1" customHeight="1" x14ac:dyDescent="0.25">
      <c r="A5" s="1"/>
      <c r="B5" s="1"/>
      <c r="C5" s="1"/>
      <c r="D5" s="1"/>
      <c r="E5" s="1"/>
      <c r="F5" s="1"/>
      <c r="G5" s="1"/>
    </row>
    <row r="6" spans="1:13" ht="15" customHeight="1" x14ac:dyDescent="0.25">
      <c r="A6" s="369" t="s">
        <v>86</v>
      </c>
      <c r="B6" s="370"/>
      <c r="C6" s="370"/>
      <c r="D6" s="370"/>
      <c r="E6" s="370"/>
      <c r="F6" s="370"/>
      <c r="G6" s="370"/>
    </row>
    <row r="7" spans="1:13" ht="30" customHeight="1" x14ac:dyDescent="0.25">
      <c r="A7" s="375" t="s">
        <v>356</v>
      </c>
      <c r="B7" s="426"/>
      <c r="C7" s="426"/>
      <c r="D7" s="426"/>
      <c r="E7" s="426"/>
      <c r="F7" s="426"/>
      <c r="G7" s="426"/>
      <c r="H7" s="48"/>
    </row>
    <row r="8" spans="1:13" ht="2.1" customHeight="1" x14ac:dyDescent="0.25">
      <c r="A8" s="9"/>
      <c r="B8" s="9"/>
      <c r="C8" s="66"/>
      <c r="D8" s="66"/>
      <c r="E8" s="67"/>
      <c r="F8" s="67"/>
      <c r="G8" s="67"/>
      <c r="H8" s="48"/>
    </row>
    <row r="9" spans="1:13" ht="27" customHeight="1" x14ac:dyDescent="0.25">
      <c r="A9" s="463" t="s">
        <v>53</v>
      </c>
      <c r="B9" s="481" t="s">
        <v>217</v>
      </c>
      <c r="C9" s="482"/>
      <c r="D9" s="482"/>
      <c r="E9" s="482"/>
      <c r="F9" s="482"/>
      <c r="G9" s="483"/>
      <c r="H9" s="48"/>
    </row>
    <row r="10" spans="1:13" ht="15" customHeight="1" x14ac:dyDescent="0.25">
      <c r="A10" s="464"/>
      <c r="B10" s="154" t="s">
        <v>2</v>
      </c>
      <c r="C10" s="159" t="s">
        <v>214</v>
      </c>
      <c r="D10" s="137" t="s">
        <v>2</v>
      </c>
      <c r="E10" s="155" t="s">
        <v>215</v>
      </c>
      <c r="F10" s="137" t="s">
        <v>2</v>
      </c>
      <c r="G10" s="158" t="s">
        <v>216</v>
      </c>
    </row>
    <row r="11" spans="1:13" x14ac:dyDescent="0.25">
      <c r="A11" s="10" t="s">
        <v>5</v>
      </c>
      <c r="B11" s="5">
        <v>2871.5489547937505</v>
      </c>
      <c r="C11" s="332">
        <f>B11*1.2</f>
        <v>3445.8587457525005</v>
      </c>
      <c r="D11" s="332">
        <v>3303.0252226124999</v>
      </c>
      <c r="E11" s="333">
        <f t="shared" ref="E11:E27" si="0">D11*1.2</f>
        <v>3963.6302671349995</v>
      </c>
      <c r="F11" s="332">
        <v>3589.9675682062507</v>
      </c>
      <c r="G11" s="332">
        <f t="shared" ref="G11:G25" si="1">F11*1.2</f>
        <v>4307.9610818475003</v>
      </c>
      <c r="I11" s="60"/>
    </row>
    <row r="12" spans="1:13" x14ac:dyDescent="0.25">
      <c r="A12" s="10" t="s">
        <v>6</v>
      </c>
      <c r="B12" s="5">
        <v>3190.3737832312504</v>
      </c>
      <c r="C12" s="332">
        <f t="shared" ref="C12:C27" si="2">B12*1.2</f>
        <v>3828.4485398775005</v>
      </c>
      <c r="D12" s="332">
        <v>3668.6110258874996</v>
      </c>
      <c r="E12" s="333">
        <f t="shared" si="0"/>
        <v>4402.3332310649994</v>
      </c>
      <c r="F12" s="332">
        <v>3987.4358543249987</v>
      </c>
      <c r="G12" s="332">
        <f t="shared" si="1"/>
        <v>4784.923025189998</v>
      </c>
      <c r="I12" s="60"/>
    </row>
    <row r="13" spans="1:13" x14ac:dyDescent="0.25">
      <c r="A13" s="10" t="s">
        <v>7</v>
      </c>
      <c r="B13" s="5">
        <v>3768.5094721312498</v>
      </c>
      <c r="C13" s="332">
        <f t="shared" si="2"/>
        <v>4522.2113665574998</v>
      </c>
      <c r="D13" s="332">
        <v>4333.8921678937504</v>
      </c>
      <c r="E13" s="333">
        <f t="shared" si="0"/>
        <v>5200.6706014725005</v>
      </c>
      <c r="F13" s="332">
        <v>4710.1054654500012</v>
      </c>
      <c r="G13" s="332">
        <f t="shared" si="1"/>
        <v>5652.1265585400015</v>
      </c>
      <c r="I13" s="60"/>
    </row>
    <row r="14" spans="1:13" x14ac:dyDescent="0.25">
      <c r="A14" s="10" t="s">
        <v>8</v>
      </c>
      <c r="B14" s="5">
        <v>4412.5356255749994</v>
      </c>
      <c r="C14" s="332">
        <f t="shared" si="2"/>
        <v>5295.0427506899987</v>
      </c>
      <c r="D14" s="332">
        <v>5075.6912687250015</v>
      </c>
      <c r="E14" s="333">
        <f t="shared" si="0"/>
        <v>6090.8295224700014</v>
      </c>
      <c r="F14" s="332">
        <v>5515.6695319687487</v>
      </c>
      <c r="G14" s="332">
        <f t="shared" si="1"/>
        <v>6618.8034383624981</v>
      </c>
      <c r="I14" s="60"/>
    </row>
    <row r="15" spans="1:13" x14ac:dyDescent="0.25">
      <c r="A15" s="10" t="s">
        <v>9</v>
      </c>
      <c r="B15" s="5">
        <v>5725.8813688518758</v>
      </c>
      <c r="C15" s="332">
        <f t="shared" si="2"/>
        <v>6871.0576426222506</v>
      </c>
      <c r="D15" s="332">
        <v>6583.9452571200018</v>
      </c>
      <c r="E15" s="333">
        <f t="shared" si="0"/>
        <v>7900.7343085440016</v>
      </c>
      <c r="F15" s="332">
        <v>7156.7671988793772</v>
      </c>
      <c r="G15" s="332">
        <f t="shared" si="1"/>
        <v>8588.1206386552531</v>
      </c>
      <c r="I15" s="60"/>
    </row>
    <row r="16" spans="1:13" x14ac:dyDescent="0.25">
      <c r="A16" s="10" t="s">
        <v>10</v>
      </c>
      <c r="B16" s="5">
        <v>6668.1150118275</v>
      </c>
      <c r="C16" s="332">
        <f t="shared" si="2"/>
        <v>8001.7380141929998</v>
      </c>
      <c r="D16" s="332">
        <v>7665.3990751800011</v>
      </c>
      <c r="E16" s="333">
        <f t="shared" si="0"/>
        <v>9198.4788902160017</v>
      </c>
      <c r="F16" s="332">
        <v>8335.1437647843759</v>
      </c>
      <c r="G16" s="332">
        <f t="shared" si="1"/>
        <v>10002.17251774125</v>
      </c>
      <c r="I16" s="60"/>
    </row>
    <row r="17" spans="1:9" x14ac:dyDescent="0.25">
      <c r="A17" s="10" t="s">
        <v>11</v>
      </c>
      <c r="B17" s="5">
        <v>8104.3145889956259</v>
      </c>
      <c r="C17" s="332">
        <f t="shared" si="2"/>
        <v>9725.177506794751</v>
      </c>
      <c r="D17" s="332">
        <v>9320.0999347706274</v>
      </c>
      <c r="E17" s="333">
        <f t="shared" si="0"/>
        <v>11184.119921724752</v>
      </c>
      <c r="F17" s="332">
        <v>10129.70244911625</v>
      </c>
      <c r="G17" s="332">
        <f t="shared" si="1"/>
        <v>12155.6429389395</v>
      </c>
      <c r="I17" s="60"/>
    </row>
    <row r="18" spans="1:9" x14ac:dyDescent="0.25">
      <c r="A18" s="10" t="s">
        <v>12</v>
      </c>
      <c r="B18" s="5">
        <v>9540.8329909921886</v>
      </c>
      <c r="C18" s="332">
        <f t="shared" si="2"/>
        <v>11448.999589190626</v>
      </c>
      <c r="D18" s="332">
        <v>10972.675295505005</v>
      </c>
      <c r="E18" s="333">
        <f t="shared" si="0"/>
        <v>13167.210354606006</v>
      </c>
      <c r="F18" s="332">
        <v>11925.323882876251</v>
      </c>
      <c r="G18" s="332">
        <f t="shared" si="1"/>
        <v>14310.388659451501</v>
      </c>
      <c r="I18" s="60"/>
    </row>
    <row r="19" spans="1:9" x14ac:dyDescent="0.25">
      <c r="A19" s="10" t="s">
        <v>13</v>
      </c>
      <c r="B19" s="5">
        <v>11021.986868970002</v>
      </c>
      <c r="C19" s="332">
        <f t="shared" si="2"/>
        <v>13226.384242764001</v>
      </c>
      <c r="D19" s="332">
        <v>12673.499480276252</v>
      </c>
      <c r="E19" s="333">
        <f t="shared" si="0"/>
        <v>15208.199376331502</v>
      </c>
      <c r="F19" s="332">
        <v>13777.483586212498</v>
      </c>
      <c r="G19" s="332">
        <f t="shared" si="1"/>
        <v>16532.980303454999</v>
      </c>
      <c r="I19" s="60"/>
    </row>
    <row r="20" spans="1:9" x14ac:dyDescent="0.25">
      <c r="A20" s="10" t="s">
        <v>14</v>
      </c>
      <c r="B20" s="5">
        <v>12891.612628124998</v>
      </c>
      <c r="C20" s="332">
        <f t="shared" si="2"/>
        <v>15469.935153749997</v>
      </c>
      <c r="D20" s="332">
        <v>14824.5228054</v>
      </c>
      <c r="E20" s="333">
        <f t="shared" si="0"/>
        <v>17789.427366479998</v>
      </c>
      <c r="F20" s="332">
        <v>16115.347502100005</v>
      </c>
      <c r="G20" s="332">
        <f t="shared" si="1"/>
        <v>19338.417002520004</v>
      </c>
      <c r="I20" s="60"/>
    </row>
    <row r="21" spans="1:9" x14ac:dyDescent="0.25">
      <c r="A21" s="10" t="s">
        <v>15</v>
      </c>
      <c r="B21" s="5">
        <v>15237.054409500002</v>
      </c>
      <c r="C21" s="332">
        <f t="shared" si="2"/>
        <v>18284.465291400003</v>
      </c>
      <c r="D21" s="332">
        <v>17525.939438699999</v>
      </c>
      <c r="E21" s="333">
        <f t="shared" si="0"/>
        <v>21031.127326439997</v>
      </c>
      <c r="F21" s="332">
        <v>19046.318011875002</v>
      </c>
      <c r="G21" s="332">
        <f t="shared" si="1"/>
        <v>22855.581614250001</v>
      </c>
      <c r="I21" s="60"/>
    </row>
    <row r="22" spans="1:9" x14ac:dyDescent="0.25">
      <c r="A22" s="10" t="s">
        <v>16</v>
      </c>
      <c r="B22" s="5">
        <v>24064.898050462503</v>
      </c>
      <c r="C22" s="332">
        <f t="shared" si="2"/>
        <v>28877.877660555005</v>
      </c>
      <c r="D22" s="332">
        <v>27673.995108374998</v>
      </c>
      <c r="E22" s="333">
        <f t="shared" si="0"/>
        <v>33208.794130049995</v>
      </c>
      <c r="F22" s="332">
        <v>30081.760212735</v>
      </c>
      <c r="G22" s="332">
        <f t="shared" si="1"/>
        <v>36098.112255282002</v>
      </c>
      <c r="I22" s="60"/>
    </row>
    <row r="23" spans="1:9" x14ac:dyDescent="0.25">
      <c r="A23" s="10" t="s">
        <v>17</v>
      </c>
      <c r="B23" s="5">
        <v>27311.810103270003</v>
      </c>
      <c r="C23" s="332">
        <f t="shared" si="2"/>
        <v>32774.172123924</v>
      </c>
      <c r="D23" s="332">
        <v>31408.071499034999</v>
      </c>
      <c r="E23" s="333">
        <f t="shared" si="0"/>
        <v>37689.685798841994</v>
      </c>
      <c r="F23" s="332">
        <v>34139.762629087505</v>
      </c>
      <c r="G23" s="332">
        <f t="shared" si="1"/>
        <v>40967.715154905003</v>
      </c>
      <c r="I23" s="60"/>
    </row>
    <row r="24" spans="1:9" x14ac:dyDescent="0.25">
      <c r="A24" s="10" t="s">
        <v>18</v>
      </c>
      <c r="B24" s="5">
        <v>34612.4735747175</v>
      </c>
      <c r="C24" s="332">
        <f t="shared" si="2"/>
        <v>41534.968289660996</v>
      </c>
      <c r="D24" s="332">
        <v>39802.941781680005</v>
      </c>
      <c r="E24" s="333">
        <f t="shared" si="0"/>
        <v>47763.530138016002</v>
      </c>
      <c r="F24" s="332">
        <v>43265.59196839689</v>
      </c>
      <c r="G24" s="332">
        <f t="shared" si="1"/>
        <v>51918.710362076265</v>
      </c>
      <c r="I24" s="60"/>
    </row>
    <row r="25" spans="1:9" x14ac:dyDescent="0.25">
      <c r="A25" s="10" t="s">
        <v>19</v>
      </c>
      <c r="B25" s="5">
        <v>30607.183530000009</v>
      </c>
      <c r="C25" s="332">
        <f t="shared" si="2"/>
        <v>36728.62023600001</v>
      </c>
      <c r="D25" s="332">
        <v>35198.261059500001</v>
      </c>
      <c r="E25" s="333">
        <f t="shared" si="0"/>
        <v>42237.913271400001</v>
      </c>
      <c r="F25" s="332">
        <v>38258.979412500004</v>
      </c>
      <c r="G25" s="332">
        <f t="shared" si="1"/>
        <v>45910.775295000007</v>
      </c>
      <c r="I25" s="60"/>
    </row>
    <row r="26" spans="1:9" ht="33" customHeight="1" x14ac:dyDescent="0.25">
      <c r="A26" s="69" t="s">
        <v>84</v>
      </c>
      <c r="B26" s="5">
        <v>48558.296670345015</v>
      </c>
      <c r="C26" s="332">
        <f t="shared" si="2"/>
        <v>58269.956004414016</v>
      </c>
      <c r="D26" s="332">
        <v>55842.806350485007</v>
      </c>
      <c r="E26" s="333">
        <f t="shared" si="0"/>
        <v>67011.367620582008</v>
      </c>
      <c r="F26" s="332" t="s">
        <v>29</v>
      </c>
      <c r="G26" s="332" t="s">
        <v>29</v>
      </c>
      <c r="I26" s="60"/>
    </row>
    <row r="27" spans="1:9" ht="35.25" customHeight="1" x14ac:dyDescent="0.25">
      <c r="A27" s="11" t="s">
        <v>85</v>
      </c>
      <c r="B27" s="5">
        <v>58383.757061437493</v>
      </c>
      <c r="C27" s="332">
        <f t="shared" si="2"/>
        <v>70060.508473724985</v>
      </c>
      <c r="D27" s="332">
        <v>67141.736479124986</v>
      </c>
      <c r="E27" s="333">
        <f t="shared" si="0"/>
        <v>80570.083774949977</v>
      </c>
      <c r="F27" s="332" t="s">
        <v>29</v>
      </c>
      <c r="G27" s="332" t="s">
        <v>29</v>
      </c>
      <c r="I27" s="60"/>
    </row>
  </sheetData>
  <mergeCells count="7">
    <mergeCell ref="A1:G1"/>
    <mergeCell ref="A4:G4"/>
    <mergeCell ref="A6:G6"/>
    <mergeCell ref="A7:G7"/>
    <mergeCell ref="A9:A10"/>
    <mergeCell ref="B9:G9"/>
    <mergeCell ref="A2:G2"/>
  </mergeCells>
  <printOptions horizontalCentered="1"/>
  <pageMargins left="0.23622047244094491" right="0.23622047244094491" top="0" bottom="0" header="0.31496062992125984" footer="0.31496062992125984"/>
  <pageSetup paperSize="9" scale="97" orientation="portrait" r:id="rId1"/>
  <headerFooter differentOddEven="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4">
    <tabColor rgb="FFFF0000"/>
  </sheetPr>
  <dimension ref="A1:P37"/>
  <sheetViews>
    <sheetView topLeftCell="A2" zoomScaleNormal="100" workbookViewId="0">
      <selection activeCell="C13" sqref="C13:M30"/>
    </sheetView>
  </sheetViews>
  <sheetFormatPr defaultRowHeight="15" x14ac:dyDescent="0.25"/>
  <cols>
    <col min="1" max="1" width="15.7109375" style="1" customWidth="1"/>
    <col min="2" max="2" width="14.7109375" style="1" hidden="1" customWidth="1"/>
    <col min="3" max="3" width="14.7109375" style="1" customWidth="1"/>
    <col min="4" max="4" width="14.7109375" style="1" hidden="1" customWidth="1"/>
    <col min="5" max="5" width="14.7109375" style="1" customWidth="1"/>
    <col min="6" max="6" width="14.7109375" style="1" hidden="1" customWidth="1"/>
    <col min="7" max="7" width="14.7109375" style="1" customWidth="1"/>
    <col min="8" max="8" width="14.7109375" style="1" hidden="1" customWidth="1"/>
    <col min="9" max="9" width="14.7109375" style="1" customWidth="1"/>
    <col min="10" max="10" width="14.7109375" style="1" hidden="1" customWidth="1"/>
    <col min="11" max="11" width="14.7109375" style="1" customWidth="1"/>
    <col min="12" max="12" width="14.7109375" style="1" hidden="1" customWidth="1"/>
    <col min="13" max="13" width="14.7109375" style="1" customWidth="1"/>
    <col min="15" max="15" width="15.42578125" hidden="1" customWidth="1"/>
    <col min="16" max="16" width="11.5703125" customWidth="1"/>
    <col min="17" max="17" width="12" customWidth="1"/>
  </cols>
  <sheetData>
    <row r="1" spans="1:16" ht="60" customHeight="1" x14ac:dyDescent="0.25">
      <c r="A1" s="438" t="s">
        <v>83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</row>
    <row r="2" spans="1:16" ht="2.1" customHeight="1" x14ac:dyDescent="0.25"/>
    <row r="3" spans="1:16" ht="20.25" customHeight="1" x14ac:dyDescent="0.25">
      <c r="A3" s="421" t="s">
        <v>324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</row>
    <row r="4" spans="1:16" s="75" customFormat="1" ht="95.1" customHeight="1" x14ac:dyDescent="0.25">
      <c r="A4" s="451" t="s">
        <v>232</v>
      </c>
      <c r="B4" s="472"/>
      <c r="C4" s="472"/>
      <c r="D4" s="472"/>
      <c r="E4" s="472"/>
      <c r="F4" s="472"/>
      <c r="G4" s="472"/>
      <c r="H4" s="472"/>
      <c r="I4" s="472"/>
      <c r="J4" s="472"/>
      <c r="K4" s="472"/>
      <c r="L4" s="472"/>
      <c r="M4" s="472"/>
      <c r="N4" s="48"/>
    </row>
    <row r="5" spans="1:16" ht="2.1" customHeight="1" x14ac:dyDescent="0.25">
      <c r="C5" s="82"/>
      <c r="D5" s="82"/>
      <c r="E5" s="83"/>
      <c r="F5" s="83"/>
      <c r="N5" s="13"/>
    </row>
    <row r="6" spans="1:16" ht="15" customHeight="1" x14ac:dyDescent="0.25">
      <c r="A6" s="369" t="s">
        <v>233</v>
      </c>
      <c r="B6" s="370"/>
      <c r="C6" s="370"/>
      <c r="D6" s="370"/>
      <c r="E6" s="370"/>
      <c r="F6" s="370"/>
      <c r="G6" s="370"/>
      <c r="H6" s="370"/>
      <c r="I6" s="370"/>
      <c r="J6" s="370"/>
      <c r="K6" s="370"/>
      <c r="L6" s="370"/>
      <c r="M6" s="370"/>
      <c r="N6" s="48"/>
    </row>
    <row r="7" spans="1:16" ht="2.1" customHeight="1" x14ac:dyDescent="0.25">
      <c r="A7" s="8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8"/>
    </row>
    <row r="8" spans="1:16" ht="15" customHeight="1" x14ac:dyDescent="0.25">
      <c r="A8" s="375" t="s">
        <v>37</v>
      </c>
      <c r="B8" s="375"/>
      <c r="C8" s="375"/>
      <c r="D8" s="375"/>
      <c r="E8" s="375"/>
      <c r="F8" s="375"/>
      <c r="G8" s="375"/>
      <c r="H8" s="375"/>
      <c r="I8" s="375"/>
      <c r="J8" s="375"/>
      <c r="K8" s="375"/>
      <c r="L8" s="375"/>
      <c r="M8" s="375"/>
      <c r="N8" s="48"/>
    </row>
    <row r="9" spans="1:16" ht="2.1" customHeight="1" x14ac:dyDescent="0.25">
      <c r="A9" s="84"/>
      <c r="B9" s="44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8"/>
    </row>
    <row r="10" spans="1:16" ht="20.100000000000001" customHeight="1" x14ac:dyDescent="0.25">
      <c r="A10" s="488" t="s">
        <v>53</v>
      </c>
      <c r="B10" s="241"/>
      <c r="C10" s="489" t="s">
        <v>396</v>
      </c>
      <c r="D10" s="489"/>
      <c r="E10" s="489"/>
      <c r="F10" s="489"/>
      <c r="G10" s="489"/>
      <c r="H10" s="489"/>
      <c r="I10" s="489"/>
      <c r="J10" s="489"/>
      <c r="K10" s="489"/>
      <c r="L10" s="489"/>
      <c r="M10" s="490"/>
      <c r="N10" s="48"/>
    </row>
    <row r="11" spans="1:16" ht="20.100000000000001" customHeight="1" x14ac:dyDescent="0.25">
      <c r="A11" s="488"/>
      <c r="B11" s="485" t="s">
        <v>214</v>
      </c>
      <c r="C11" s="486"/>
      <c r="D11" s="486"/>
      <c r="E11" s="487"/>
      <c r="F11" s="485" t="s">
        <v>215</v>
      </c>
      <c r="G11" s="486"/>
      <c r="H11" s="486"/>
      <c r="I11" s="487"/>
      <c r="J11" s="485" t="s">
        <v>216</v>
      </c>
      <c r="K11" s="486"/>
      <c r="L11" s="486"/>
      <c r="M11" s="487"/>
    </row>
    <row r="12" spans="1:16" ht="20.100000000000001" customHeight="1" x14ac:dyDescent="0.25">
      <c r="A12" s="488"/>
      <c r="B12" s="242" t="s">
        <v>2</v>
      </c>
      <c r="C12" s="238" t="s">
        <v>3</v>
      </c>
      <c r="D12" s="238" t="s">
        <v>2</v>
      </c>
      <c r="E12" s="225" t="s">
        <v>4</v>
      </c>
      <c r="F12" s="243" t="s">
        <v>2</v>
      </c>
      <c r="G12" s="238" t="s">
        <v>3</v>
      </c>
      <c r="H12" s="238" t="s">
        <v>2</v>
      </c>
      <c r="I12" s="225" t="s">
        <v>4</v>
      </c>
      <c r="J12" s="243" t="s">
        <v>2</v>
      </c>
      <c r="K12" s="238" t="s">
        <v>3</v>
      </c>
      <c r="L12" s="238" t="s">
        <v>2</v>
      </c>
      <c r="M12" s="225" t="s">
        <v>4</v>
      </c>
    </row>
    <row r="13" spans="1:16" s="75" customFormat="1" ht="20.100000000000001" customHeight="1" x14ac:dyDescent="0.25">
      <c r="A13" s="239" t="s">
        <v>5</v>
      </c>
      <c r="B13" s="236">
        <v>2848.1684673750005</v>
      </c>
      <c r="C13" s="254">
        <f>B13*1.2</f>
        <v>3417.8021608500007</v>
      </c>
      <c r="D13" s="254"/>
      <c r="E13" s="336"/>
      <c r="F13" s="254">
        <v>3275.1164985000009</v>
      </c>
      <c r="G13" s="254">
        <f t="shared" ref="G13:G30" si="0">F13*1.2</f>
        <v>3930.1397982000008</v>
      </c>
      <c r="H13" s="254"/>
      <c r="I13" s="336"/>
      <c r="J13" s="254">
        <v>3559.7485192500008</v>
      </c>
      <c r="K13" s="254">
        <f t="shared" ref="K13:K27" si="1">J13*1.2</f>
        <v>4271.6982231000011</v>
      </c>
      <c r="L13" s="254"/>
      <c r="M13" s="337"/>
      <c r="O13" s="75">
        <f>J13*1.1</f>
        <v>3915.7233711750009</v>
      </c>
      <c r="P13" s="240"/>
    </row>
    <row r="14" spans="1:16" s="75" customFormat="1" ht="20.100000000000001" customHeight="1" x14ac:dyDescent="0.25">
      <c r="A14" s="239" t="s">
        <v>6</v>
      </c>
      <c r="B14" s="236">
        <v>3164.2209060000009</v>
      </c>
      <c r="C14" s="254">
        <f t="shared" ref="C14:C30" si="2">B14*1.2</f>
        <v>3797.065087200001</v>
      </c>
      <c r="D14" s="254"/>
      <c r="E14" s="336"/>
      <c r="F14" s="254">
        <v>3637.3754340000005</v>
      </c>
      <c r="G14" s="254">
        <f t="shared" si="0"/>
        <v>4364.8505208000006</v>
      </c>
      <c r="H14" s="254"/>
      <c r="I14" s="336"/>
      <c r="J14" s="254">
        <v>3953.4278726250009</v>
      </c>
      <c r="K14" s="254">
        <f t="shared" si="1"/>
        <v>4744.1134471500009</v>
      </c>
      <c r="L14" s="254"/>
      <c r="M14" s="337"/>
      <c r="O14" s="75">
        <f t="shared" ref="O14:O27" si="3">J14*1.1</f>
        <v>4348.7706598875011</v>
      </c>
      <c r="P14" s="240"/>
    </row>
    <row r="15" spans="1:16" s="75" customFormat="1" ht="20.100000000000001" customHeight="1" x14ac:dyDescent="0.25">
      <c r="A15" s="239" t="s">
        <v>7</v>
      </c>
      <c r="B15" s="236">
        <v>3735.3332073750012</v>
      </c>
      <c r="C15" s="254">
        <f t="shared" si="2"/>
        <v>4482.399848850001</v>
      </c>
      <c r="D15" s="254"/>
      <c r="E15" s="336"/>
      <c r="F15" s="254">
        <v>4295.3559495000009</v>
      </c>
      <c r="G15" s="254">
        <f t="shared" si="0"/>
        <v>5154.4271394000007</v>
      </c>
      <c r="H15" s="254"/>
      <c r="I15" s="336"/>
      <c r="J15" s="254">
        <v>4668.7044442500019</v>
      </c>
      <c r="K15" s="254">
        <f t="shared" si="1"/>
        <v>5602.4453331000022</v>
      </c>
      <c r="L15" s="254"/>
      <c r="M15" s="337"/>
      <c r="O15" s="75">
        <f t="shared" si="3"/>
        <v>5135.5748886750025</v>
      </c>
      <c r="P15" s="240"/>
    </row>
    <row r="16" spans="1:16" s="75" customFormat="1" ht="20.100000000000001" customHeight="1" x14ac:dyDescent="0.25">
      <c r="A16" s="239" t="s">
        <v>8</v>
      </c>
      <c r="B16" s="236">
        <v>4374.8311241250003</v>
      </c>
      <c r="C16" s="254">
        <f t="shared" si="2"/>
        <v>5249.79734895</v>
      </c>
      <c r="D16" s="254"/>
      <c r="E16" s="336"/>
      <c r="F16" s="254">
        <v>5032.8116396250007</v>
      </c>
      <c r="G16" s="254">
        <f t="shared" si="0"/>
        <v>6039.373967550001</v>
      </c>
      <c r="H16" s="254"/>
      <c r="I16" s="336"/>
      <c r="J16" s="254">
        <v>5470.8492299999998</v>
      </c>
      <c r="K16" s="254">
        <f t="shared" si="1"/>
        <v>6565.0190759999996</v>
      </c>
      <c r="L16" s="254"/>
      <c r="M16" s="337"/>
      <c r="O16" s="75">
        <f t="shared" si="3"/>
        <v>6017.9341530000002</v>
      </c>
      <c r="P16" s="240"/>
    </row>
    <row r="17" spans="1:16" s="75" customFormat="1" ht="20.100000000000001" customHeight="1" x14ac:dyDescent="0.25">
      <c r="A17" s="239" t="s">
        <v>9</v>
      </c>
      <c r="B17" s="236">
        <v>5676.3757281000017</v>
      </c>
      <c r="C17" s="254">
        <f t="shared" si="2"/>
        <v>6811.650873720002</v>
      </c>
      <c r="D17" s="254"/>
      <c r="E17" s="336"/>
      <c r="F17" s="254">
        <v>6526.2056186250011</v>
      </c>
      <c r="G17" s="254">
        <f t="shared" si="0"/>
        <v>7831.4467423500009</v>
      </c>
      <c r="H17" s="254"/>
      <c r="I17" s="336"/>
      <c r="J17" s="254">
        <v>7093.4365742625023</v>
      </c>
      <c r="K17" s="254">
        <f t="shared" si="1"/>
        <v>8512.1238891150024</v>
      </c>
      <c r="L17" s="254"/>
      <c r="M17" s="337"/>
      <c r="O17" s="75">
        <f t="shared" si="3"/>
        <v>7802.7802316887528</v>
      </c>
      <c r="P17" s="240"/>
    </row>
    <row r="18" spans="1:16" s="75" customFormat="1" ht="20.100000000000001" customHeight="1" x14ac:dyDescent="0.25">
      <c r="A18" s="239" t="s">
        <v>10</v>
      </c>
      <c r="B18" s="236">
        <v>6610.3014429374989</v>
      </c>
      <c r="C18" s="254">
        <f t="shared" si="2"/>
        <v>7932.3617315249985</v>
      </c>
      <c r="D18" s="254" t="s">
        <v>29</v>
      </c>
      <c r="E18" s="336" t="s">
        <v>29</v>
      </c>
      <c r="F18" s="254">
        <v>7600.7839099499988</v>
      </c>
      <c r="G18" s="254">
        <f t="shared" si="0"/>
        <v>9120.9406919399989</v>
      </c>
      <c r="H18" s="254" t="s">
        <v>29</v>
      </c>
      <c r="I18" s="336" t="s">
        <v>29</v>
      </c>
      <c r="J18" s="254">
        <v>8261.8140542437486</v>
      </c>
      <c r="K18" s="254">
        <f t="shared" si="1"/>
        <v>9914.1768650924987</v>
      </c>
      <c r="L18" s="254" t="s">
        <v>29</v>
      </c>
      <c r="M18" s="336" t="s">
        <v>29</v>
      </c>
      <c r="O18" s="75">
        <f t="shared" si="3"/>
        <v>9087.9954596681237</v>
      </c>
      <c r="P18" s="240"/>
    </row>
    <row r="19" spans="1:16" s="75" customFormat="1" ht="20.100000000000001" customHeight="1" x14ac:dyDescent="0.25">
      <c r="A19" s="239" t="s">
        <v>11</v>
      </c>
      <c r="B19" s="236">
        <v>8034.755328600002</v>
      </c>
      <c r="C19" s="254">
        <f t="shared" si="2"/>
        <v>9641.7063943200028</v>
      </c>
      <c r="D19" s="254" t="s">
        <v>29</v>
      </c>
      <c r="E19" s="336" t="s">
        <v>29</v>
      </c>
      <c r="F19" s="254">
        <v>9238.5269851875019</v>
      </c>
      <c r="G19" s="254">
        <f t="shared" si="0"/>
        <v>11086.232382225002</v>
      </c>
      <c r="H19" s="254" t="s">
        <v>29</v>
      </c>
      <c r="I19" s="336" t="s">
        <v>29</v>
      </c>
      <c r="J19" s="254">
        <v>10041.0414229125</v>
      </c>
      <c r="K19" s="254">
        <f t="shared" si="1"/>
        <v>12049.249707494999</v>
      </c>
      <c r="L19" s="254" t="s">
        <v>29</v>
      </c>
      <c r="M19" s="336" t="s">
        <v>29</v>
      </c>
      <c r="O19" s="75">
        <f t="shared" si="3"/>
        <v>11045.145565203751</v>
      </c>
      <c r="P19" s="240"/>
    </row>
    <row r="20" spans="1:16" s="75" customFormat="1" ht="20.100000000000001" customHeight="1" x14ac:dyDescent="0.25">
      <c r="A20" s="239" t="s">
        <v>12</v>
      </c>
      <c r="B20" s="236">
        <v>9459.116801268754</v>
      </c>
      <c r="C20" s="254">
        <f t="shared" si="2"/>
        <v>11350.940161522505</v>
      </c>
      <c r="D20" s="254" t="s">
        <v>29</v>
      </c>
      <c r="E20" s="336" t="s">
        <v>29</v>
      </c>
      <c r="F20" s="254">
        <v>10876.362473418751</v>
      </c>
      <c r="G20" s="254">
        <f t="shared" si="0"/>
        <v>13051.6349681025</v>
      </c>
      <c r="H20" s="254" t="s">
        <v>29</v>
      </c>
      <c r="I20" s="336" t="s">
        <v>29</v>
      </c>
      <c r="J20" s="254">
        <v>11824.51978929375</v>
      </c>
      <c r="K20" s="254">
        <f t="shared" si="1"/>
        <v>14189.423747152499</v>
      </c>
      <c r="L20" s="254" t="s">
        <v>29</v>
      </c>
      <c r="M20" s="336" t="s">
        <v>29</v>
      </c>
      <c r="O20" s="75">
        <f t="shared" si="3"/>
        <v>13006.971768223126</v>
      </c>
      <c r="P20" s="240"/>
    </row>
    <row r="21" spans="1:16" s="75" customFormat="1" ht="20.100000000000001" customHeight="1" x14ac:dyDescent="0.25">
      <c r="A21" s="239" t="s">
        <v>13</v>
      </c>
      <c r="B21" s="236">
        <v>10927.282032975003</v>
      </c>
      <c r="C21" s="254">
        <f t="shared" si="2"/>
        <v>13112.738439570003</v>
      </c>
      <c r="D21" s="254" t="s">
        <v>29</v>
      </c>
      <c r="E21" s="336" t="s">
        <v>29</v>
      </c>
      <c r="F21" s="254">
        <v>12565.2099342</v>
      </c>
      <c r="G21" s="254">
        <f t="shared" si="0"/>
        <v>15078.251921039999</v>
      </c>
      <c r="H21" s="254" t="s">
        <v>29</v>
      </c>
      <c r="I21" s="336" t="s">
        <v>29</v>
      </c>
      <c r="J21" s="254">
        <v>13659.749432175002</v>
      </c>
      <c r="K21" s="254">
        <f t="shared" si="1"/>
        <v>16391.699318610001</v>
      </c>
      <c r="L21" s="254" t="s">
        <v>29</v>
      </c>
      <c r="M21" s="336" t="s">
        <v>29</v>
      </c>
      <c r="O21" s="75">
        <f t="shared" si="3"/>
        <v>15025.724375392503</v>
      </c>
      <c r="P21" s="240"/>
    </row>
    <row r="22" spans="1:16" s="75" customFormat="1" ht="20.100000000000001" customHeight="1" x14ac:dyDescent="0.25">
      <c r="A22" s="239" t="s">
        <v>14</v>
      </c>
      <c r="B22" s="236">
        <v>12248.418191625002</v>
      </c>
      <c r="C22" s="254">
        <f t="shared" si="2"/>
        <v>14698.101829950001</v>
      </c>
      <c r="D22" s="254" t="s">
        <v>29</v>
      </c>
      <c r="E22" s="336" t="s">
        <v>29</v>
      </c>
      <c r="F22" s="254">
        <v>14086.5126373125</v>
      </c>
      <c r="G22" s="254">
        <f t="shared" si="0"/>
        <v>16903.815164774998</v>
      </c>
      <c r="H22" s="254" t="s">
        <v>29</v>
      </c>
      <c r="I22" s="336" t="s">
        <v>29</v>
      </c>
      <c r="J22" s="254">
        <v>15309.136544625004</v>
      </c>
      <c r="K22" s="254">
        <f t="shared" si="1"/>
        <v>18370.963853550005</v>
      </c>
      <c r="L22" s="254" t="s">
        <v>29</v>
      </c>
      <c r="M22" s="336" t="s">
        <v>29</v>
      </c>
      <c r="O22" s="75">
        <f t="shared" si="3"/>
        <v>16840.050199087505</v>
      </c>
      <c r="P22" s="240"/>
    </row>
    <row r="23" spans="1:16" s="75" customFormat="1" ht="20.100000000000001" customHeight="1" x14ac:dyDescent="0.25">
      <c r="A23" s="239" t="s">
        <v>15</v>
      </c>
      <c r="B23" s="236">
        <v>14477.419600875004</v>
      </c>
      <c r="C23" s="254">
        <f t="shared" si="2"/>
        <v>17372.903521050004</v>
      </c>
      <c r="D23" s="254" t="s">
        <v>29</v>
      </c>
      <c r="E23" s="336" t="s">
        <v>29</v>
      </c>
      <c r="F23" s="254">
        <v>16648.2008240625</v>
      </c>
      <c r="G23" s="254">
        <f t="shared" si="0"/>
        <v>19977.840988874999</v>
      </c>
      <c r="H23" s="254" t="s">
        <v>29</v>
      </c>
      <c r="I23" s="336" t="s">
        <v>29</v>
      </c>
      <c r="J23" s="254">
        <v>18095.388306187502</v>
      </c>
      <c r="K23" s="254">
        <f t="shared" si="1"/>
        <v>21714.465967425003</v>
      </c>
      <c r="L23" s="254" t="s">
        <v>29</v>
      </c>
      <c r="M23" s="336" t="s">
        <v>29</v>
      </c>
      <c r="O23" s="75">
        <f t="shared" si="3"/>
        <v>19904.927136806255</v>
      </c>
      <c r="P23" s="240"/>
    </row>
    <row r="24" spans="1:16" s="75" customFormat="1" ht="20.100000000000001" customHeight="1" x14ac:dyDescent="0.25">
      <c r="A24" s="239" t="s">
        <v>16</v>
      </c>
      <c r="B24" s="236">
        <v>23858.07777045</v>
      </c>
      <c r="C24" s="254">
        <f t="shared" si="2"/>
        <v>28629.69332454</v>
      </c>
      <c r="D24" s="254" t="s">
        <v>29</v>
      </c>
      <c r="E24" s="336" t="s">
        <v>29</v>
      </c>
      <c r="F24" s="254">
        <v>27437.787496350003</v>
      </c>
      <c r="G24" s="254">
        <f t="shared" si="0"/>
        <v>32925.344995620006</v>
      </c>
      <c r="H24" s="254" t="s">
        <v>29</v>
      </c>
      <c r="I24" s="336" t="s">
        <v>29</v>
      </c>
      <c r="J24" s="254">
        <v>29822.042735100007</v>
      </c>
      <c r="K24" s="254">
        <f t="shared" si="1"/>
        <v>35786.451282120004</v>
      </c>
      <c r="L24" s="254" t="s">
        <v>29</v>
      </c>
      <c r="M24" s="336" t="s">
        <v>29</v>
      </c>
      <c r="O24" s="75">
        <f t="shared" si="3"/>
        <v>32804.247008610007</v>
      </c>
      <c r="P24" s="240"/>
    </row>
    <row r="25" spans="1:16" s="75" customFormat="1" ht="20.100000000000001" customHeight="1" x14ac:dyDescent="0.25">
      <c r="A25" s="239" t="s">
        <v>17</v>
      </c>
      <c r="B25" s="236">
        <v>27074.049952950005</v>
      </c>
      <c r="C25" s="254">
        <f t="shared" si="2"/>
        <v>32488.859943540003</v>
      </c>
      <c r="D25" s="254" t="s">
        <v>29</v>
      </c>
      <c r="E25" s="336" t="s">
        <v>29</v>
      </c>
      <c r="F25" s="254">
        <v>31137.264462150011</v>
      </c>
      <c r="G25" s="254">
        <f t="shared" si="0"/>
        <v>37364.717354580011</v>
      </c>
      <c r="H25" s="254" t="s">
        <v>29</v>
      </c>
      <c r="I25" s="336" t="s">
        <v>29</v>
      </c>
      <c r="J25" s="254">
        <v>33845.334831000007</v>
      </c>
      <c r="K25" s="254">
        <f t="shared" si="1"/>
        <v>40614.401797200007</v>
      </c>
      <c r="L25" s="254" t="s">
        <v>29</v>
      </c>
      <c r="M25" s="336" t="s">
        <v>29</v>
      </c>
      <c r="O25" s="75">
        <f t="shared" si="3"/>
        <v>37229.868314100015</v>
      </c>
      <c r="P25" s="240"/>
    </row>
    <row r="26" spans="1:16" s="75" customFormat="1" ht="20.100000000000001" customHeight="1" x14ac:dyDescent="0.25">
      <c r="A26" s="239" t="s">
        <v>18</v>
      </c>
      <c r="B26" s="236">
        <v>34312.390101412522</v>
      </c>
      <c r="C26" s="254">
        <f t="shared" si="2"/>
        <v>41174.868121695028</v>
      </c>
      <c r="D26" s="254" t="s">
        <v>29</v>
      </c>
      <c r="E26" s="336" t="s">
        <v>29</v>
      </c>
      <c r="F26" s="254">
        <v>39460.163505262513</v>
      </c>
      <c r="G26" s="254">
        <f t="shared" si="0"/>
        <v>47352.196206315013</v>
      </c>
      <c r="H26" s="254" t="s">
        <v>29</v>
      </c>
      <c r="I26" s="336" t="s">
        <v>29</v>
      </c>
      <c r="J26" s="254">
        <v>42889.979355300013</v>
      </c>
      <c r="K26" s="254">
        <f t="shared" si="1"/>
        <v>51467.975226360017</v>
      </c>
      <c r="L26" s="254" t="s">
        <v>29</v>
      </c>
      <c r="M26" s="336" t="s">
        <v>29</v>
      </c>
      <c r="O26" s="75">
        <f t="shared" si="3"/>
        <v>47178.977290830015</v>
      </c>
      <c r="P26" s="240"/>
    </row>
    <row r="27" spans="1:16" s="75" customFormat="1" ht="20.100000000000001" customHeight="1" x14ac:dyDescent="0.25">
      <c r="A27" s="239" t="s">
        <v>19</v>
      </c>
      <c r="B27" s="236">
        <v>30341.496172968757</v>
      </c>
      <c r="C27" s="254">
        <f t="shared" si="2"/>
        <v>36409.795407562509</v>
      </c>
      <c r="D27" s="254" t="s">
        <v>29</v>
      </c>
      <c r="E27" s="336" t="s">
        <v>29</v>
      </c>
      <c r="F27" s="254">
        <v>34890.525790312509</v>
      </c>
      <c r="G27" s="254">
        <f t="shared" si="0"/>
        <v>41868.630948375008</v>
      </c>
      <c r="H27" s="254" t="s">
        <v>29</v>
      </c>
      <c r="I27" s="336" t="s">
        <v>29</v>
      </c>
      <c r="J27" s="254">
        <v>37926.292634999998</v>
      </c>
      <c r="K27" s="254">
        <f t="shared" si="1"/>
        <v>45511.551161999996</v>
      </c>
      <c r="L27" s="254" t="s">
        <v>29</v>
      </c>
      <c r="M27" s="336" t="s">
        <v>29</v>
      </c>
      <c r="O27" s="75">
        <f t="shared" si="3"/>
        <v>41718.921898500004</v>
      </c>
      <c r="P27" s="240"/>
    </row>
    <row r="28" spans="1:16" s="75" customFormat="1" ht="20.100000000000001" customHeight="1" x14ac:dyDescent="0.25">
      <c r="A28" s="239" t="s">
        <v>20</v>
      </c>
      <c r="B28" s="236">
        <v>50668.196213249998</v>
      </c>
      <c r="C28" s="254">
        <f t="shared" si="2"/>
        <v>60801.835455899993</v>
      </c>
      <c r="D28" s="254" t="s">
        <v>29</v>
      </c>
      <c r="E28" s="336" t="s">
        <v>29</v>
      </c>
      <c r="F28" s="254">
        <v>58271.198035050009</v>
      </c>
      <c r="G28" s="254">
        <f t="shared" si="0"/>
        <v>69925.437642060002</v>
      </c>
      <c r="H28" s="254" t="s">
        <v>29</v>
      </c>
      <c r="I28" s="336" t="s">
        <v>29</v>
      </c>
      <c r="J28" s="254"/>
      <c r="K28" s="254"/>
      <c r="L28" s="254" t="s">
        <v>29</v>
      </c>
      <c r="M28" s="336" t="s">
        <v>29</v>
      </c>
      <c r="P28" s="240"/>
    </row>
    <row r="29" spans="1:16" s="75" customFormat="1" ht="20.100000000000001" customHeight="1" x14ac:dyDescent="0.25">
      <c r="A29" s="239" t="s">
        <v>21</v>
      </c>
      <c r="B29" s="236">
        <v>60922.663436250019</v>
      </c>
      <c r="C29" s="254">
        <f t="shared" si="2"/>
        <v>73107.19612350002</v>
      </c>
      <c r="D29" s="254" t="s">
        <v>29</v>
      </c>
      <c r="E29" s="336" t="s">
        <v>29</v>
      </c>
      <c r="F29" s="254">
        <v>70059.495948750016</v>
      </c>
      <c r="G29" s="254">
        <f t="shared" si="0"/>
        <v>84071.395138500011</v>
      </c>
      <c r="H29" s="254" t="s">
        <v>29</v>
      </c>
      <c r="I29" s="336" t="s">
        <v>29</v>
      </c>
      <c r="J29" s="254"/>
      <c r="K29" s="254"/>
      <c r="L29" s="254" t="s">
        <v>29</v>
      </c>
      <c r="M29" s="336" t="s">
        <v>29</v>
      </c>
      <c r="P29" s="240"/>
    </row>
    <row r="30" spans="1:16" s="75" customFormat="1" ht="20.100000000000001" customHeight="1" x14ac:dyDescent="0.25">
      <c r="A30" s="239" t="s">
        <v>22</v>
      </c>
      <c r="B30" s="236">
        <v>103670.40714030001</v>
      </c>
      <c r="C30" s="254">
        <f t="shared" si="2"/>
        <v>124404.48856836002</v>
      </c>
      <c r="D30" s="254" t="s">
        <v>29</v>
      </c>
      <c r="E30" s="336" t="s">
        <v>29</v>
      </c>
      <c r="F30" s="254">
        <v>119222.98361820006</v>
      </c>
      <c r="G30" s="254">
        <f t="shared" si="0"/>
        <v>143067.58034184008</v>
      </c>
      <c r="H30" s="254" t="s">
        <v>29</v>
      </c>
      <c r="I30" s="336" t="s">
        <v>29</v>
      </c>
      <c r="J30" s="254"/>
      <c r="K30" s="254"/>
      <c r="L30" s="254" t="s">
        <v>29</v>
      </c>
      <c r="M30" s="336" t="s">
        <v>29</v>
      </c>
      <c r="P30" s="240"/>
    </row>
    <row r="31" spans="1:16" x14ac:dyDescent="0.25">
      <c r="A31" s="85"/>
      <c r="B31" s="85"/>
      <c r="C31" s="86"/>
      <c r="D31" s="86"/>
      <c r="E31" s="86"/>
      <c r="F31" s="86"/>
      <c r="G31" s="86"/>
      <c r="H31" s="86"/>
      <c r="I31" s="86"/>
      <c r="J31" s="86"/>
      <c r="K31" s="86"/>
      <c r="L31" s="86"/>
    </row>
    <row r="32" spans="1:16" x14ac:dyDescent="0.25">
      <c r="A32" s="85"/>
      <c r="B32" s="85"/>
      <c r="C32" s="86"/>
      <c r="D32" s="86"/>
      <c r="E32" s="86"/>
      <c r="F32" s="86"/>
      <c r="G32" s="86"/>
      <c r="H32" s="86"/>
      <c r="I32" s="86"/>
      <c r="J32" s="86"/>
      <c r="K32" s="86"/>
      <c r="L32" s="86"/>
    </row>
    <row r="33" spans="1:12" x14ac:dyDescent="0.25">
      <c r="A33" s="85"/>
      <c r="B33" s="85"/>
      <c r="C33" s="86"/>
      <c r="D33" s="86"/>
      <c r="E33" s="86"/>
      <c r="F33" s="86"/>
      <c r="G33" s="86"/>
      <c r="H33" s="86"/>
      <c r="I33" s="86"/>
      <c r="J33" s="86"/>
      <c r="K33" s="86"/>
      <c r="L33" s="86"/>
    </row>
    <row r="34" spans="1:12" x14ac:dyDescent="0.25">
      <c r="A34" s="85"/>
      <c r="B34" s="85"/>
      <c r="C34" s="86"/>
      <c r="D34" s="86"/>
      <c r="E34" s="86"/>
      <c r="F34" s="86"/>
      <c r="G34" s="86"/>
      <c r="H34" s="86"/>
      <c r="I34" s="86"/>
      <c r="J34" s="86"/>
      <c r="K34" s="86"/>
      <c r="L34" s="86"/>
    </row>
    <row r="35" spans="1:12" x14ac:dyDescent="0.25">
      <c r="A35" s="85"/>
      <c r="B35" s="85"/>
      <c r="C35" s="86"/>
      <c r="D35" s="86"/>
      <c r="E35" s="86"/>
      <c r="F35" s="86"/>
      <c r="G35" s="86"/>
      <c r="H35" s="86"/>
      <c r="I35" s="86"/>
      <c r="J35" s="86"/>
      <c r="K35" s="86"/>
      <c r="L35" s="86"/>
    </row>
    <row r="36" spans="1:12" x14ac:dyDescent="0.25">
      <c r="A36" s="85"/>
      <c r="B36" s="85"/>
      <c r="C36" s="86"/>
      <c r="D36" s="86"/>
      <c r="E36" s="86"/>
      <c r="F36" s="86"/>
      <c r="G36" s="86"/>
      <c r="H36" s="86"/>
      <c r="I36" s="86"/>
      <c r="J36" s="86"/>
      <c r="K36" s="86"/>
      <c r="L36" s="86"/>
    </row>
    <row r="37" spans="1:12" x14ac:dyDescent="0.25">
      <c r="A37" s="85"/>
      <c r="B37" s="85"/>
      <c r="C37" s="86"/>
      <c r="D37" s="86"/>
      <c r="E37" s="86"/>
      <c r="F37" s="86"/>
      <c r="G37" s="86"/>
      <c r="H37" s="86"/>
      <c r="I37" s="86"/>
      <c r="J37" s="86"/>
      <c r="K37" s="86"/>
      <c r="L37" s="86"/>
    </row>
  </sheetData>
  <mergeCells count="10">
    <mergeCell ref="J11:M11"/>
    <mergeCell ref="A1:M1"/>
    <mergeCell ref="A4:M4"/>
    <mergeCell ref="A6:M6"/>
    <mergeCell ref="A8:M8"/>
    <mergeCell ref="A10:A12"/>
    <mergeCell ref="C10:M10"/>
    <mergeCell ref="B11:E11"/>
    <mergeCell ref="F11:I11"/>
    <mergeCell ref="A3:M3"/>
  </mergeCells>
  <pageMargins left="0.23622047244094491" right="0.23622047244094491" top="0" bottom="0" header="0.31496062992125984" footer="0.31496062992125984"/>
  <pageSetup paperSize="9" scale="9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  <pageSetUpPr fitToPage="1"/>
  </sheetPr>
  <dimension ref="A1:O25"/>
  <sheetViews>
    <sheetView zoomScaleNormal="100" workbookViewId="0">
      <selection activeCell="H12" sqref="H12:H22"/>
    </sheetView>
  </sheetViews>
  <sheetFormatPr defaultRowHeight="15" x14ac:dyDescent="0.25"/>
  <cols>
    <col min="1" max="1" width="20.7109375" customWidth="1"/>
    <col min="2" max="2" width="21" hidden="1" customWidth="1"/>
    <col min="3" max="3" width="18.7109375" customWidth="1"/>
    <col min="4" max="4" width="18.7109375" hidden="1" customWidth="1"/>
    <col min="5" max="5" width="18.7109375" customWidth="1"/>
    <col min="6" max="6" width="20.7109375" customWidth="1"/>
    <col min="7" max="7" width="18.7109375" hidden="1" customWidth="1"/>
    <col min="8" max="8" width="18.7109375" customWidth="1"/>
    <col min="10" max="11" width="0" hidden="1" customWidth="1"/>
    <col min="12" max="12" width="11.7109375" customWidth="1"/>
    <col min="13" max="13" width="10.85546875" customWidth="1"/>
  </cols>
  <sheetData>
    <row r="1" spans="1:13" ht="60" customHeight="1" x14ac:dyDescent="0.25">
      <c r="A1" s="441" t="s">
        <v>235</v>
      </c>
      <c r="B1" s="491"/>
      <c r="C1" s="491"/>
      <c r="D1" s="491"/>
      <c r="E1" s="491"/>
      <c r="F1" s="491"/>
      <c r="G1" s="491"/>
      <c r="H1" s="491"/>
    </row>
    <row r="2" spans="1:13" ht="2.1" customHeight="1" x14ac:dyDescent="0.25">
      <c r="A2" s="1"/>
      <c r="B2" s="1"/>
      <c r="C2" s="1"/>
      <c r="D2" s="1"/>
      <c r="E2" s="1"/>
      <c r="F2" s="1"/>
      <c r="G2" s="1"/>
      <c r="H2" s="1"/>
    </row>
    <row r="3" spans="1:13" ht="21.75" customHeight="1" x14ac:dyDescent="0.25">
      <c r="A3" s="475" t="s">
        <v>324</v>
      </c>
      <c r="B3" s="475"/>
      <c r="C3" s="475"/>
      <c r="D3" s="475"/>
      <c r="E3" s="475"/>
      <c r="F3" s="475"/>
      <c r="G3" s="475"/>
      <c r="H3" s="475"/>
      <c r="I3" s="178"/>
      <c r="J3" s="178"/>
      <c r="K3" s="178"/>
      <c r="L3" s="178"/>
      <c r="M3" s="178"/>
    </row>
    <row r="4" spans="1:13" ht="95.1" customHeight="1" x14ac:dyDescent="0.25">
      <c r="A4" s="451" t="s">
        <v>234</v>
      </c>
      <c r="B4" s="492"/>
      <c r="C4" s="492"/>
      <c r="D4" s="492"/>
      <c r="E4" s="492"/>
      <c r="F4" s="492"/>
      <c r="G4" s="492"/>
      <c r="H4" s="492"/>
    </row>
    <row r="5" spans="1:13" ht="2.1" customHeight="1" x14ac:dyDescent="0.25">
      <c r="A5" s="1"/>
      <c r="B5" s="1"/>
      <c r="C5" s="42"/>
      <c r="D5" s="43"/>
      <c r="E5" s="43"/>
      <c r="F5" s="43"/>
      <c r="G5" s="43"/>
      <c r="H5" s="43"/>
    </row>
    <row r="6" spans="1:13" ht="15" customHeight="1" x14ac:dyDescent="0.25">
      <c r="A6" s="82"/>
      <c r="B6" s="82"/>
      <c r="C6" s="375" t="s">
        <v>236</v>
      </c>
      <c r="D6" s="375"/>
      <c r="E6" s="375"/>
      <c r="F6" s="375"/>
      <c r="G6" s="375"/>
      <c r="H6" s="375"/>
      <c r="I6" s="48"/>
    </row>
    <row r="7" spans="1:13" ht="2.1" customHeight="1" x14ac:dyDescent="0.25">
      <c r="A7" s="82"/>
      <c r="B7" s="82"/>
      <c r="C7" s="101"/>
      <c r="D7" s="101"/>
      <c r="E7" s="101"/>
      <c r="F7" s="101"/>
      <c r="G7" s="101"/>
      <c r="H7" s="101"/>
      <c r="I7" s="48"/>
    </row>
    <row r="8" spans="1:13" ht="30" customHeight="1" x14ac:dyDescent="0.25">
      <c r="A8" s="375" t="s">
        <v>356</v>
      </c>
      <c r="B8" s="426"/>
      <c r="C8" s="426"/>
      <c r="D8" s="426"/>
      <c r="E8" s="426"/>
      <c r="F8" s="426"/>
      <c r="G8" s="426"/>
      <c r="H8" s="426"/>
      <c r="I8" s="48"/>
    </row>
    <row r="9" spans="1:13" ht="2.1" customHeight="1" x14ac:dyDescent="0.25">
      <c r="A9" s="9"/>
      <c r="B9" s="9"/>
      <c r="C9" s="66"/>
      <c r="D9" s="66"/>
      <c r="E9" s="66"/>
      <c r="F9" s="66"/>
      <c r="G9" s="66"/>
      <c r="H9" s="66"/>
      <c r="I9" s="48"/>
    </row>
    <row r="10" spans="1:13" ht="15" customHeight="1" x14ac:dyDescent="0.25">
      <c r="A10" s="493" t="s">
        <v>237</v>
      </c>
      <c r="B10" s="494"/>
      <c r="C10" s="494"/>
      <c r="D10" s="494"/>
      <c r="E10" s="494"/>
      <c r="F10" s="494"/>
      <c r="G10" s="494"/>
      <c r="H10" s="495"/>
      <c r="I10" s="48"/>
    </row>
    <row r="11" spans="1:13" x14ac:dyDescent="0.25">
      <c r="A11" s="24" t="s">
        <v>53</v>
      </c>
      <c r="B11" s="18" t="s">
        <v>2</v>
      </c>
      <c r="C11" s="160" t="s">
        <v>214</v>
      </c>
      <c r="D11" s="137" t="s">
        <v>2</v>
      </c>
      <c r="E11" s="160" t="s">
        <v>215</v>
      </c>
      <c r="F11" s="24" t="s">
        <v>53</v>
      </c>
      <c r="G11" s="18" t="s">
        <v>2</v>
      </c>
      <c r="H11" s="160" t="s">
        <v>216</v>
      </c>
    </row>
    <row r="12" spans="1:13" x14ac:dyDescent="0.25">
      <c r="A12" s="10" t="s">
        <v>6</v>
      </c>
      <c r="B12" s="150">
        <v>4722.2639749999998</v>
      </c>
      <c r="C12" s="332">
        <f>B12*1.2</f>
        <v>5666.71677</v>
      </c>
      <c r="D12" s="332">
        <v>5429.5634249999994</v>
      </c>
      <c r="E12" s="332">
        <f>D12*1.2</f>
        <v>6515.4761099999987</v>
      </c>
      <c r="F12" s="110" t="s">
        <v>6</v>
      </c>
      <c r="G12" s="5">
        <v>5901.6297999999997</v>
      </c>
      <c r="H12" s="332">
        <f>G12*1.2</f>
        <v>7081.9557599999998</v>
      </c>
      <c r="J12" s="68">
        <v>3688</v>
      </c>
      <c r="K12">
        <f>J12*1.075</f>
        <v>3964.6</v>
      </c>
      <c r="L12" s="60"/>
    </row>
    <row r="13" spans="1:13" x14ac:dyDescent="0.25">
      <c r="A13" s="10" t="s">
        <v>7</v>
      </c>
      <c r="B13" s="150">
        <v>5575.1839000000009</v>
      </c>
      <c r="C13" s="332">
        <f t="shared" ref="C13:C23" si="0">B13*1.2</f>
        <v>6690.2206800000013</v>
      </c>
      <c r="D13" s="332">
        <v>6412.1015750000006</v>
      </c>
      <c r="E13" s="332">
        <f t="shared" ref="E13:E23" si="1">D13*1.2</f>
        <v>7694.52189</v>
      </c>
      <c r="F13" s="110" t="s">
        <v>7</v>
      </c>
      <c r="G13" s="5">
        <v>6970.5801000000001</v>
      </c>
      <c r="H13" s="332">
        <f t="shared" ref="H13:H21" si="2">G13*1.2</f>
        <v>8364.6961200000005</v>
      </c>
      <c r="J13" s="68">
        <v>4356</v>
      </c>
      <c r="K13">
        <f t="shared" ref="K13:K22" si="3">J13*1.075</f>
        <v>4682.7</v>
      </c>
      <c r="L13" s="60"/>
    </row>
    <row r="14" spans="1:13" x14ac:dyDescent="0.25">
      <c r="A14" s="10" t="s">
        <v>8</v>
      </c>
      <c r="B14" s="150">
        <v>6530.5182250000007</v>
      </c>
      <c r="C14" s="332">
        <f t="shared" si="0"/>
        <v>7836.6218700000009</v>
      </c>
      <c r="D14" s="332">
        <v>7509.8559249999989</v>
      </c>
      <c r="E14" s="332">
        <f t="shared" si="1"/>
        <v>9011.8271099999984</v>
      </c>
      <c r="F14" s="110" t="s">
        <v>8</v>
      </c>
      <c r="G14" s="5">
        <v>8162.7477250000011</v>
      </c>
      <c r="H14" s="332">
        <f t="shared" si="2"/>
        <v>9795.2972700000009</v>
      </c>
      <c r="J14" s="68">
        <v>5101</v>
      </c>
      <c r="K14">
        <f t="shared" si="3"/>
        <v>5483.5749999999998</v>
      </c>
      <c r="L14" s="60"/>
    </row>
    <row r="15" spans="1:13" x14ac:dyDescent="0.25">
      <c r="A15" s="10" t="s">
        <v>9</v>
      </c>
      <c r="B15" s="150">
        <v>8472.071217499999</v>
      </c>
      <c r="C15" s="332">
        <f t="shared" si="0"/>
        <v>10166.485460999998</v>
      </c>
      <c r="D15" s="332">
        <v>9744.730160000001</v>
      </c>
      <c r="E15" s="332">
        <f t="shared" si="1"/>
        <v>11693.676192000001</v>
      </c>
      <c r="F15" s="110" t="s">
        <v>9</v>
      </c>
      <c r="G15" s="5">
        <v>10591.409207500003</v>
      </c>
      <c r="H15" s="332">
        <f t="shared" si="2"/>
        <v>12709.691049000003</v>
      </c>
      <c r="J15" s="68">
        <v>6017</v>
      </c>
      <c r="K15">
        <f t="shared" si="3"/>
        <v>6468.2749999999996</v>
      </c>
      <c r="L15" s="60"/>
    </row>
    <row r="16" spans="1:13" x14ac:dyDescent="0.25">
      <c r="A16" s="10" t="s">
        <v>10</v>
      </c>
      <c r="B16" s="150">
        <v>9865.6271587499996</v>
      </c>
      <c r="C16" s="332">
        <f t="shared" si="0"/>
        <v>11838.752590499998</v>
      </c>
      <c r="D16" s="332">
        <v>11345.195193750002</v>
      </c>
      <c r="E16" s="332">
        <f t="shared" si="1"/>
        <v>13614.234232500001</v>
      </c>
      <c r="F16" s="110" t="s">
        <v>10</v>
      </c>
      <c r="G16" s="5">
        <v>12335.254401249998</v>
      </c>
      <c r="H16" s="332">
        <f t="shared" si="2"/>
        <v>14802.305281499997</v>
      </c>
      <c r="J16" s="68">
        <v>6703</v>
      </c>
      <c r="K16">
        <f t="shared" si="3"/>
        <v>7205.7249999999995</v>
      </c>
      <c r="L16" s="60"/>
    </row>
    <row r="17" spans="1:15" x14ac:dyDescent="0.25">
      <c r="A17" s="10" t="s">
        <v>11</v>
      </c>
      <c r="B17" s="150">
        <v>15019.711850000002</v>
      </c>
      <c r="C17" s="332">
        <f t="shared" si="0"/>
        <v>18023.65422</v>
      </c>
      <c r="D17" s="332">
        <v>15912.157332500001</v>
      </c>
      <c r="E17" s="332">
        <f t="shared" si="1"/>
        <v>19094.588799000001</v>
      </c>
      <c r="F17" s="110" t="s">
        <v>11</v>
      </c>
      <c r="G17" s="5">
        <v>17297.632137500001</v>
      </c>
      <c r="H17" s="332">
        <f t="shared" si="2"/>
        <v>20757.158565000002</v>
      </c>
      <c r="J17" s="150">
        <v>8315</v>
      </c>
      <c r="K17">
        <f t="shared" si="3"/>
        <v>8938.625</v>
      </c>
      <c r="L17" s="60"/>
    </row>
    <row r="18" spans="1:15" x14ac:dyDescent="0.25">
      <c r="A18" s="10" t="s">
        <v>13</v>
      </c>
      <c r="B18" s="150">
        <v>19863.568921625003</v>
      </c>
      <c r="C18" s="332">
        <f t="shared" si="0"/>
        <v>23836.282705950001</v>
      </c>
      <c r="D18" s="332">
        <v>24768.922639999997</v>
      </c>
      <c r="E18" s="332">
        <f t="shared" si="1"/>
        <v>29722.707167999994</v>
      </c>
      <c r="F18" s="110" t="s">
        <v>13</v>
      </c>
      <c r="G18" s="5">
        <v>27246.711029999999</v>
      </c>
      <c r="H18" s="332">
        <f t="shared" si="2"/>
        <v>32696.053235999996</v>
      </c>
      <c r="J18" s="151">
        <v>12162</v>
      </c>
      <c r="K18">
        <f t="shared" si="3"/>
        <v>13074.15</v>
      </c>
      <c r="L18" s="60"/>
    </row>
    <row r="19" spans="1:15" x14ac:dyDescent="0.25">
      <c r="A19" s="10" t="s">
        <v>14</v>
      </c>
      <c r="B19" s="150">
        <v>27311.040074999997</v>
      </c>
      <c r="C19" s="332">
        <f t="shared" si="0"/>
        <v>32773.248089999994</v>
      </c>
      <c r="D19" s="332">
        <v>29735.380950000002</v>
      </c>
      <c r="E19" s="332">
        <f t="shared" si="1"/>
        <v>35682.457139999999</v>
      </c>
      <c r="F19" s="110" t="s">
        <v>14</v>
      </c>
      <c r="G19" s="5">
        <v>32709.399112500003</v>
      </c>
      <c r="H19" s="332">
        <f t="shared" si="2"/>
        <v>39251.278935000002</v>
      </c>
      <c r="J19" s="152">
        <v>13627</v>
      </c>
      <c r="K19">
        <f t="shared" si="3"/>
        <v>14649.025</v>
      </c>
      <c r="L19" s="60"/>
    </row>
    <row r="20" spans="1:15" x14ac:dyDescent="0.25">
      <c r="A20" s="10" t="s">
        <v>16</v>
      </c>
      <c r="B20" s="150">
        <v>35611.407149999992</v>
      </c>
      <c r="C20" s="332">
        <f t="shared" si="0"/>
        <v>42733.688579999987</v>
      </c>
      <c r="D20" s="332">
        <v>40953.598290000002</v>
      </c>
      <c r="E20" s="332">
        <f t="shared" si="1"/>
        <v>49144.317948000004</v>
      </c>
      <c r="F20" s="110" t="s">
        <v>16</v>
      </c>
      <c r="G20" s="5">
        <v>44515.699139999997</v>
      </c>
      <c r="H20" s="332">
        <f t="shared" si="2"/>
        <v>53418.838967999996</v>
      </c>
      <c r="J20" s="68">
        <v>23182</v>
      </c>
      <c r="K20">
        <f t="shared" si="3"/>
        <v>24920.649999999998</v>
      </c>
      <c r="L20" s="60"/>
    </row>
    <row r="21" spans="1:15" x14ac:dyDescent="0.25">
      <c r="A21" s="10" t="s">
        <v>18</v>
      </c>
      <c r="B21" s="150">
        <v>52927.121830000004</v>
      </c>
      <c r="C21" s="332">
        <f t="shared" si="0"/>
        <v>63512.546196000003</v>
      </c>
      <c r="D21" s="332">
        <v>60864.077807500005</v>
      </c>
      <c r="E21" s="332">
        <f t="shared" si="1"/>
        <v>73036.893368999998</v>
      </c>
      <c r="F21" s="110" t="s">
        <v>18</v>
      </c>
      <c r="G21" s="5">
        <v>66160.66253500001</v>
      </c>
      <c r="H21" s="332">
        <f t="shared" si="2"/>
        <v>79392.795042000012</v>
      </c>
      <c r="J21" s="68">
        <v>37586</v>
      </c>
      <c r="K21">
        <f t="shared" si="3"/>
        <v>40404.949999999997</v>
      </c>
      <c r="L21" s="60"/>
    </row>
    <row r="22" spans="1:15" ht="15.75" customHeight="1" x14ac:dyDescent="0.25">
      <c r="A22" s="11" t="s">
        <v>20</v>
      </c>
      <c r="B22" s="150">
        <v>71856.503400000001</v>
      </c>
      <c r="C22" s="332">
        <f t="shared" si="0"/>
        <v>86227.804080000002</v>
      </c>
      <c r="D22" s="332">
        <v>82636.899179999993</v>
      </c>
      <c r="E22" s="332">
        <f t="shared" si="1"/>
        <v>99164.279015999986</v>
      </c>
      <c r="F22" s="111" t="s">
        <v>238</v>
      </c>
      <c r="G22" s="5" t="s">
        <v>29</v>
      </c>
      <c r="H22" s="332" t="s">
        <v>29</v>
      </c>
      <c r="J22" s="38">
        <v>68943</v>
      </c>
      <c r="K22">
        <f t="shared" si="3"/>
        <v>74113.724999999991</v>
      </c>
      <c r="L22" s="60"/>
    </row>
    <row r="23" spans="1:15" ht="15" customHeight="1" x14ac:dyDescent="0.25">
      <c r="A23" s="11" t="s">
        <v>22</v>
      </c>
      <c r="B23" s="150">
        <v>147023.21832000001</v>
      </c>
      <c r="C23" s="332">
        <f t="shared" si="0"/>
        <v>176427.86198400002</v>
      </c>
      <c r="D23" s="332">
        <v>169079.27256000004</v>
      </c>
      <c r="E23" s="332">
        <f t="shared" si="1"/>
        <v>202895.12707200003</v>
      </c>
      <c r="F23" s="112"/>
      <c r="G23" s="112"/>
      <c r="H23" s="113"/>
      <c r="L23" s="60"/>
    </row>
    <row r="25" spans="1:15" x14ac:dyDescent="0.25">
      <c r="O25" t="s">
        <v>290</v>
      </c>
    </row>
  </sheetData>
  <mergeCells count="6">
    <mergeCell ref="A1:H1"/>
    <mergeCell ref="A4:H4"/>
    <mergeCell ref="C6:H6"/>
    <mergeCell ref="A8:H8"/>
    <mergeCell ref="A10:H10"/>
    <mergeCell ref="A3:H3"/>
  </mergeCells>
  <printOptions horizontalCentered="1"/>
  <pageMargins left="0.23622047244094491" right="0.23622047244094491" top="0" bottom="0" header="0.31496062992125984" footer="0.31496062992125984"/>
  <pageSetup paperSize="9" orientation="portrait" r:id="rId1"/>
  <headerFooter differentFirst="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6">
    <tabColor rgb="FF00B0F0"/>
  </sheetPr>
  <dimension ref="A1:H21"/>
  <sheetViews>
    <sheetView zoomScaleNormal="100" workbookViewId="0">
      <selection activeCell="E12" sqref="E12:E21"/>
    </sheetView>
  </sheetViews>
  <sheetFormatPr defaultRowHeight="15" x14ac:dyDescent="0.25"/>
  <cols>
    <col min="1" max="1" width="22.85546875" customWidth="1"/>
    <col min="2" max="2" width="19.140625" customWidth="1"/>
    <col min="3" max="3" width="18.28515625" customWidth="1"/>
    <col min="4" max="4" width="23.7109375" hidden="1" customWidth="1"/>
    <col min="5" max="5" width="26.140625" customWidth="1"/>
    <col min="6" max="6" width="9.7109375" customWidth="1"/>
    <col min="7" max="7" width="13.28515625" customWidth="1"/>
    <col min="8" max="8" width="14.85546875" customWidth="1"/>
  </cols>
  <sheetData>
    <row r="1" spans="1:8" ht="60" customHeight="1" x14ac:dyDescent="0.25">
      <c r="A1" s="441" t="s">
        <v>235</v>
      </c>
      <c r="B1" s="491"/>
      <c r="C1" s="491"/>
      <c r="D1" s="491"/>
      <c r="E1" s="491"/>
    </row>
    <row r="2" spans="1:8" ht="22.5" customHeight="1" x14ac:dyDescent="0.25">
      <c r="A2" s="475" t="s">
        <v>324</v>
      </c>
      <c r="B2" s="475"/>
      <c r="C2" s="475"/>
      <c r="D2" s="475"/>
      <c r="E2" s="475"/>
      <c r="F2" s="178"/>
      <c r="G2" s="178"/>
      <c r="H2" s="178"/>
    </row>
    <row r="3" spans="1:8" ht="2.1" customHeight="1" x14ac:dyDescent="0.25">
      <c r="A3" s="1"/>
      <c r="B3" s="1"/>
      <c r="C3" s="1"/>
      <c r="D3" s="1"/>
      <c r="E3" s="1"/>
    </row>
    <row r="4" spans="1:8" ht="95.1" customHeight="1" x14ac:dyDescent="0.25">
      <c r="A4" s="451" t="s">
        <v>239</v>
      </c>
      <c r="B4" s="452"/>
      <c r="C4" s="452"/>
      <c r="D4" s="452"/>
      <c r="E4" s="452"/>
    </row>
    <row r="5" spans="1:8" ht="2.1" customHeight="1" x14ac:dyDescent="0.25">
      <c r="A5" s="370"/>
      <c r="B5" s="370"/>
      <c r="C5" s="370"/>
      <c r="D5" s="370"/>
      <c r="E5" s="370"/>
    </row>
    <row r="6" spans="1:8" ht="15" customHeight="1" x14ac:dyDescent="0.25">
      <c r="A6" s="369" t="s">
        <v>42</v>
      </c>
      <c r="B6" s="370"/>
      <c r="C6" s="370"/>
      <c r="D6" s="370"/>
      <c r="E6" s="370"/>
    </row>
    <row r="7" spans="1:8" ht="2.1" customHeight="1" x14ac:dyDescent="0.25">
      <c r="A7" s="84"/>
      <c r="B7" s="44"/>
      <c r="C7" s="44"/>
      <c r="D7" s="44"/>
      <c r="E7" s="44"/>
    </row>
    <row r="8" spans="1:8" ht="30" customHeight="1" x14ac:dyDescent="0.25">
      <c r="A8" s="375" t="s">
        <v>356</v>
      </c>
      <c r="B8" s="375"/>
      <c r="C8" s="375"/>
      <c r="D8" s="375"/>
      <c r="E8" s="375"/>
    </row>
    <row r="9" spans="1:8" ht="2.1" customHeight="1" x14ac:dyDescent="0.25">
      <c r="A9" s="45"/>
      <c r="B9" s="46"/>
      <c r="C9" s="46"/>
      <c r="D9" s="46"/>
      <c r="E9" s="46"/>
    </row>
    <row r="10" spans="1:8" ht="25.5" customHeight="1" x14ac:dyDescent="0.25">
      <c r="A10" s="498" t="s">
        <v>53</v>
      </c>
      <c r="B10" s="453" t="s">
        <v>240</v>
      </c>
      <c r="C10" s="496"/>
      <c r="D10" s="496"/>
      <c r="E10" s="497"/>
    </row>
    <row r="11" spans="1:8" x14ac:dyDescent="0.25">
      <c r="A11" s="499"/>
      <c r="B11" s="24" t="s">
        <v>103</v>
      </c>
      <c r="C11" s="24" t="s">
        <v>38</v>
      </c>
      <c r="D11" s="25" t="s">
        <v>2</v>
      </c>
      <c r="E11" s="24" t="s">
        <v>212</v>
      </c>
    </row>
    <row r="12" spans="1:8" x14ac:dyDescent="0.25">
      <c r="A12" s="11" t="s">
        <v>5</v>
      </c>
      <c r="B12" s="41" t="s">
        <v>68</v>
      </c>
      <c r="C12" s="447">
        <v>40</v>
      </c>
      <c r="D12" s="140">
        <v>2955.6883124999999</v>
      </c>
      <c r="E12" s="284">
        <f t="shared" ref="E12:E21" si="0">D12*1.2</f>
        <v>3546.8259749999997</v>
      </c>
      <c r="G12" s="60"/>
    </row>
    <row r="13" spans="1:8" x14ac:dyDescent="0.25">
      <c r="A13" s="11" t="s">
        <v>6</v>
      </c>
      <c r="B13" s="41" t="s">
        <v>70</v>
      </c>
      <c r="C13" s="448"/>
      <c r="D13" s="140">
        <v>3156.3467079374996</v>
      </c>
      <c r="E13" s="284">
        <f t="shared" si="0"/>
        <v>3787.6160495249992</v>
      </c>
      <c r="G13" s="60"/>
    </row>
    <row r="14" spans="1:8" x14ac:dyDescent="0.25">
      <c r="A14" s="11" t="s">
        <v>7</v>
      </c>
      <c r="B14" s="41" t="s">
        <v>69</v>
      </c>
      <c r="C14" s="448"/>
      <c r="D14" s="140">
        <v>3649.8841018749999</v>
      </c>
      <c r="E14" s="284">
        <f t="shared" si="0"/>
        <v>4379.8609222499999</v>
      </c>
      <c r="G14" s="60"/>
    </row>
    <row r="15" spans="1:8" x14ac:dyDescent="0.25">
      <c r="A15" s="11" t="s">
        <v>79</v>
      </c>
      <c r="B15" s="41" t="s">
        <v>71</v>
      </c>
      <c r="C15" s="448"/>
      <c r="D15" s="140">
        <v>4308.9713184374987</v>
      </c>
      <c r="E15" s="284">
        <f t="shared" si="0"/>
        <v>5170.7655821249982</v>
      </c>
      <c r="G15" s="60"/>
    </row>
    <row r="16" spans="1:8" x14ac:dyDescent="0.25">
      <c r="A16" s="11" t="s">
        <v>9</v>
      </c>
      <c r="B16" s="41" t="s">
        <v>72</v>
      </c>
      <c r="C16" s="448"/>
      <c r="D16" s="140">
        <v>6407.2128876249999</v>
      </c>
      <c r="E16" s="284">
        <f t="shared" si="0"/>
        <v>7688.6554651499991</v>
      </c>
      <c r="G16" s="60"/>
    </row>
    <row r="17" spans="1:7" x14ac:dyDescent="0.25">
      <c r="A17" s="11" t="s">
        <v>10</v>
      </c>
      <c r="B17" s="41" t="s">
        <v>73</v>
      </c>
      <c r="C17" s="448"/>
      <c r="D17" s="140">
        <v>7231.1641758468731</v>
      </c>
      <c r="E17" s="284">
        <f t="shared" si="0"/>
        <v>8677.3970110162481</v>
      </c>
      <c r="G17" s="60"/>
    </row>
    <row r="18" spans="1:7" x14ac:dyDescent="0.25">
      <c r="A18" s="11" t="s">
        <v>11</v>
      </c>
      <c r="B18" s="41" t="s">
        <v>74</v>
      </c>
      <c r="C18" s="449"/>
      <c r="D18" s="140">
        <v>10954.443961175</v>
      </c>
      <c r="E18" s="284">
        <f t="shared" si="0"/>
        <v>13145.332753410001</v>
      </c>
      <c r="G18" s="60"/>
    </row>
    <row r="19" spans="1:7" x14ac:dyDescent="0.25">
      <c r="A19" s="11" t="s">
        <v>13</v>
      </c>
      <c r="B19" s="41" t="s">
        <v>75</v>
      </c>
      <c r="C19" s="447">
        <v>25</v>
      </c>
      <c r="D19" s="140">
        <v>14300.276875499998</v>
      </c>
      <c r="E19" s="284">
        <f t="shared" si="0"/>
        <v>17160.332250599997</v>
      </c>
      <c r="G19" s="60"/>
    </row>
    <row r="20" spans="1:7" x14ac:dyDescent="0.25">
      <c r="A20" s="11" t="s">
        <v>14</v>
      </c>
      <c r="B20" s="41" t="s">
        <v>76</v>
      </c>
      <c r="C20" s="448"/>
      <c r="D20" s="140">
        <v>18313.280579343747</v>
      </c>
      <c r="E20" s="284">
        <f t="shared" si="0"/>
        <v>21975.936695212495</v>
      </c>
      <c r="G20" s="60"/>
    </row>
    <row r="21" spans="1:7" x14ac:dyDescent="0.25">
      <c r="A21" s="11" t="s">
        <v>16</v>
      </c>
      <c r="B21" s="41" t="s">
        <v>77</v>
      </c>
      <c r="C21" s="449"/>
      <c r="D21" s="140">
        <v>33192.454814474993</v>
      </c>
      <c r="E21" s="284">
        <f t="shared" si="0"/>
        <v>39830.945777369991</v>
      </c>
      <c r="G21" s="60"/>
    </row>
  </sheetData>
  <mergeCells count="10">
    <mergeCell ref="C19:C21"/>
    <mergeCell ref="A1:E1"/>
    <mergeCell ref="A4:E4"/>
    <mergeCell ref="A5:E5"/>
    <mergeCell ref="A6:E6"/>
    <mergeCell ref="A8:E8"/>
    <mergeCell ref="C12:C18"/>
    <mergeCell ref="B10:E10"/>
    <mergeCell ref="A10:A11"/>
    <mergeCell ref="A2:E2"/>
  </mergeCells>
  <printOptions horizont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24">
    <tabColor theme="0" tint="-0.34998626667073579"/>
    <pageSetUpPr fitToPage="1"/>
  </sheetPr>
  <dimension ref="A1:E28"/>
  <sheetViews>
    <sheetView topLeftCell="A4" zoomScaleNormal="100" workbookViewId="0">
      <selection activeCell="C12" sqref="C12:C27"/>
    </sheetView>
  </sheetViews>
  <sheetFormatPr defaultRowHeight="15" x14ac:dyDescent="0.25"/>
  <cols>
    <col min="1" max="1" width="51.85546875" customWidth="1"/>
    <col min="2" max="2" width="38.5703125" hidden="1" customWidth="1"/>
    <col min="3" max="3" width="51.85546875" customWidth="1"/>
    <col min="4" max="4" width="10.42578125" customWidth="1"/>
    <col min="5" max="5" width="12.42578125" customWidth="1"/>
  </cols>
  <sheetData>
    <row r="1" spans="1:5" ht="60" customHeight="1" x14ac:dyDescent="0.25">
      <c r="A1" s="365" t="s">
        <v>81</v>
      </c>
      <c r="B1" s="365"/>
      <c r="C1" s="365"/>
      <c r="D1" s="108"/>
    </row>
    <row r="2" spans="1:5" ht="2.1" customHeight="1" x14ac:dyDescent="0.25">
      <c r="A2" s="1"/>
      <c r="B2" s="1"/>
      <c r="C2" s="1"/>
      <c r="D2" s="1"/>
    </row>
    <row r="3" spans="1:5" ht="23.25" customHeight="1" x14ac:dyDescent="0.25">
      <c r="A3" s="475" t="s">
        <v>395</v>
      </c>
      <c r="B3" s="475"/>
      <c r="C3" s="475"/>
      <c r="D3" s="178"/>
      <c r="E3" s="178"/>
    </row>
    <row r="4" spans="1:5" ht="98.25" customHeight="1" x14ac:dyDescent="0.25">
      <c r="A4" s="502" t="s">
        <v>241</v>
      </c>
      <c r="B4" s="502"/>
      <c r="C4" s="502"/>
      <c r="D4" s="168"/>
    </row>
    <row r="5" spans="1:5" ht="2.1" customHeight="1" x14ac:dyDescent="0.25">
      <c r="A5" s="71"/>
      <c r="B5" s="72"/>
      <c r="C5" s="72"/>
      <c r="D5" s="168"/>
    </row>
    <row r="6" spans="1:5" ht="15" customHeight="1" x14ac:dyDescent="0.25">
      <c r="A6" s="503" t="s">
        <v>243</v>
      </c>
      <c r="B6" s="503"/>
      <c r="C6" s="503"/>
      <c r="D6" s="168"/>
    </row>
    <row r="7" spans="1:5" ht="2.1" customHeight="1" x14ac:dyDescent="0.25">
      <c r="A7" s="162"/>
      <c r="B7" s="82"/>
      <c r="C7" s="82"/>
      <c r="D7" s="168"/>
    </row>
    <row r="8" spans="1:5" ht="30" customHeight="1" x14ac:dyDescent="0.25">
      <c r="A8" s="504" t="s">
        <v>357</v>
      </c>
      <c r="B8" s="504"/>
      <c r="C8" s="504"/>
      <c r="D8" s="168"/>
    </row>
    <row r="9" spans="1:5" ht="2.1" customHeight="1" x14ac:dyDescent="0.25">
      <c r="A9" s="9"/>
      <c r="B9" s="1"/>
      <c r="C9" s="1"/>
      <c r="D9" s="168"/>
    </row>
    <row r="10" spans="1:5" ht="31.5" customHeight="1" x14ac:dyDescent="0.25">
      <c r="A10" s="371" t="s">
        <v>53</v>
      </c>
      <c r="B10" s="453" t="s">
        <v>242</v>
      </c>
      <c r="C10" s="455"/>
      <c r="D10" s="168"/>
    </row>
    <row r="11" spans="1:5" ht="19.5" customHeight="1" x14ac:dyDescent="0.25">
      <c r="A11" s="371"/>
      <c r="B11" s="500" t="s">
        <v>214</v>
      </c>
      <c r="C11" s="501"/>
    </row>
    <row r="12" spans="1:5" ht="20.100000000000001" customHeight="1" x14ac:dyDescent="0.25">
      <c r="A12" s="10" t="s">
        <v>6</v>
      </c>
      <c r="B12" s="19">
        <v>15198.975</v>
      </c>
      <c r="C12" s="334">
        <f>B12*1.2</f>
        <v>18238.77</v>
      </c>
      <c r="E12" s="61"/>
    </row>
    <row r="13" spans="1:5" ht="20.100000000000001" customHeight="1" x14ac:dyDescent="0.25">
      <c r="A13" s="10" t="s">
        <v>7</v>
      </c>
      <c r="B13" s="19">
        <v>18965.512500000001</v>
      </c>
      <c r="C13" s="334">
        <f t="shared" ref="C13:C27" si="0">B13*1.2</f>
        <v>22758.615000000002</v>
      </c>
      <c r="E13" s="61"/>
    </row>
    <row r="14" spans="1:5" ht="20.100000000000001" customHeight="1" x14ac:dyDescent="0.25">
      <c r="A14" s="10" t="s">
        <v>8</v>
      </c>
      <c r="B14" s="19">
        <v>21342.131250000002</v>
      </c>
      <c r="C14" s="334">
        <f t="shared" si="0"/>
        <v>25610.557500000003</v>
      </c>
      <c r="E14" s="61"/>
    </row>
    <row r="15" spans="1:5" ht="20.100000000000001" customHeight="1" x14ac:dyDescent="0.25">
      <c r="A15" s="10" t="s">
        <v>9</v>
      </c>
      <c r="B15" s="19">
        <v>25829.71875</v>
      </c>
      <c r="C15" s="334">
        <f t="shared" si="0"/>
        <v>30995.662499999999</v>
      </c>
      <c r="E15" s="61"/>
    </row>
    <row r="16" spans="1:5" ht="20.100000000000001" customHeight="1" x14ac:dyDescent="0.25">
      <c r="A16" s="10" t="s">
        <v>10</v>
      </c>
      <c r="B16" s="19">
        <v>36873.168750000004</v>
      </c>
      <c r="C16" s="334">
        <f t="shared" si="0"/>
        <v>44247.802500000005</v>
      </c>
      <c r="E16" s="61"/>
    </row>
    <row r="17" spans="1:5" ht="20.100000000000001" customHeight="1" x14ac:dyDescent="0.25">
      <c r="A17" s="10" t="s">
        <v>11</v>
      </c>
      <c r="B17" s="19">
        <v>41557.621875000004</v>
      </c>
      <c r="C17" s="334">
        <f t="shared" si="0"/>
        <v>49869.146250000005</v>
      </c>
      <c r="E17" s="61"/>
    </row>
    <row r="18" spans="1:5" ht="20.100000000000001" customHeight="1" x14ac:dyDescent="0.25">
      <c r="A18" s="10" t="s">
        <v>13</v>
      </c>
      <c r="B18" s="19">
        <v>50623.117874999996</v>
      </c>
      <c r="C18" s="334">
        <f t="shared" si="0"/>
        <v>60747.741449999994</v>
      </c>
      <c r="E18" s="61"/>
    </row>
    <row r="19" spans="1:5" ht="20.100000000000001" customHeight="1" x14ac:dyDescent="0.25">
      <c r="A19" s="10" t="s">
        <v>14</v>
      </c>
      <c r="B19" s="19">
        <v>65027.324999999997</v>
      </c>
      <c r="C19" s="334">
        <f t="shared" si="0"/>
        <v>78032.789999999994</v>
      </c>
      <c r="E19" s="61"/>
    </row>
    <row r="20" spans="1:5" ht="20.100000000000001" customHeight="1" x14ac:dyDescent="0.25">
      <c r="A20" s="10" t="s">
        <v>16</v>
      </c>
      <c r="B20" s="19">
        <v>88419.704999999987</v>
      </c>
      <c r="C20" s="334">
        <f t="shared" si="0"/>
        <v>106103.64599999998</v>
      </c>
      <c r="E20" s="61"/>
    </row>
    <row r="21" spans="1:5" ht="20.100000000000001" customHeight="1" x14ac:dyDescent="0.25">
      <c r="A21" s="10" t="s">
        <v>18</v>
      </c>
      <c r="B21" s="19">
        <v>160475.654625</v>
      </c>
      <c r="C21" s="334">
        <f t="shared" si="0"/>
        <v>192570.78555</v>
      </c>
      <c r="E21" s="61"/>
    </row>
    <row r="22" spans="1:5" ht="20.100000000000001" customHeight="1" x14ac:dyDescent="0.25">
      <c r="A22" s="10" t="s">
        <v>20</v>
      </c>
      <c r="B22" s="19">
        <v>217385.47462499997</v>
      </c>
      <c r="C22" s="334">
        <f t="shared" si="0"/>
        <v>260862.56954999996</v>
      </c>
      <c r="E22" s="61"/>
    </row>
    <row r="23" spans="1:5" ht="20.100000000000001" customHeight="1" x14ac:dyDescent="0.25">
      <c r="A23" s="10" t="s">
        <v>87</v>
      </c>
      <c r="B23" s="19">
        <v>250499.22149999999</v>
      </c>
      <c r="C23" s="334">
        <f t="shared" si="0"/>
        <v>300599.06579999998</v>
      </c>
      <c r="E23" s="61"/>
    </row>
    <row r="24" spans="1:5" ht="20.100000000000001" customHeight="1" x14ac:dyDescent="0.25">
      <c r="A24" s="10" t="s">
        <v>22</v>
      </c>
      <c r="B24" s="19">
        <v>336300.37649999995</v>
      </c>
      <c r="C24" s="334">
        <f t="shared" si="0"/>
        <v>403560.45179999992</v>
      </c>
      <c r="E24" s="61"/>
    </row>
    <row r="25" spans="1:5" ht="20.100000000000001" customHeight="1" x14ac:dyDescent="0.25">
      <c r="A25" s="10" t="s">
        <v>88</v>
      </c>
      <c r="B25" s="19">
        <v>369414.12337499997</v>
      </c>
      <c r="C25" s="334">
        <f t="shared" si="0"/>
        <v>443296.94804999995</v>
      </c>
      <c r="E25" s="61"/>
    </row>
    <row r="26" spans="1:5" ht="20.100000000000001" customHeight="1" x14ac:dyDescent="0.25">
      <c r="A26" s="10" t="s">
        <v>24</v>
      </c>
      <c r="B26" s="19">
        <v>762838.16812500008</v>
      </c>
      <c r="C26" s="334">
        <f t="shared" si="0"/>
        <v>915405.8017500001</v>
      </c>
      <c r="E26" s="61"/>
    </row>
    <row r="27" spans="1:5" ht="20.100000000000001" customHeight="1" x14ac:dyDescent="0.25">
      <c r="A27" s="10" t="s">
        <v>26</v>
      </c>
      <c r="B27" s="19">
        <v>1394519.7131249998</v>
      </c>
      <c r="C27" s="334">
        <f t="shared" si="0"/>
        <v>1673423.6557499997</v>
      </c>
      <c r="E27" s="61"/>
    </row>
    <row r="28" spans="1:5" x14ac:dyDescent="0.25">
      <c r="A28" s="161" t="s">
        <v>89</v>
      </c>
    </row>
  </sheetData>
  <mergeCells count="8">
    <mergeCell ref="A10:A11"/>
    <mergeCell ref="B10:C10"/>
    <mergeCell ref="B11:C11"/>
    <mergeCell ref="A1:C1"/>
    <mergeCell ref="A4:C4"/>
    <mergeCell ref="A6:C6"/>
    <mergeCell ref="A8:C8"/>
    <mergeCell ref="A3:C3"/>
  </mergeCells>
  <printOptions horizontalCentered="1"/>
  <pageMargins left="0.23622047244094491" right="0.23622047244094491" top="0" bottom="0" header="0.31496062992125984" footer="0.31496062992125984"/>
  <pageSetup paperSize="9" scale="95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DF435-8D03-4816-A9D1-D5F35451594F}">
  <dimension ref="A1:O39"/>
  <sheetViews>
    <sheetView topLeftCell="A8" zoomScaleNormal="100" workbookViewId="0">
      <selection activeCell="U31" sqref="U31"/>
    </sheetView>
  </sheetViews>
  <sheetFormatPr defaultRowHeight="15" x14ac:dyDescent="0.25"/>
  <cols>
    <col min="1" max="1" width="13.7109375" customWidth="1"/>
    <col min="2" max="2" width="11.7109375" customWidth="1"/>
    <col min="3" max="3" width="11.7109375" hidden="1" customWidth="1"/>
    <col min="4" max="5" width="11.7109375" customWidth="1"/>
    <col min="6" max="6" width="11.7109375" hidden="1" customWidth="1"/>
    <col min="7" max="7" width="11.7109375" customWidth="1"/>
    <col min="8" max="8" width="13.7109375" customWidth="1"/>
    <col min="9" max="9" width="11.7109375" customWidth="1"/>
    <col min="10" max="10" width="11.7109375" hidden="1" customWidth="1"/>
    <col min="11" max="11" width="11.7109375" customWidth="1"/>
    <col min="12" max="12" width="9.140625" customWidth="1"/>
    <col min="13" max="13" width="10.7109375" hidden="1" customWidth="1"/>
    <col min="14" max="14" width="9.140625" hidden="1" customWidth="1"/>
    <col min="15" max="15" width="13.28515625" customWidth="1"/>
    <col min="16" max="16" width="13" customWidth="1"/>
  </cols>
  <sheetData>
    <row r="1" spans="1:14" ht="60" customHeight="1" x14ac:dyDescent="0.25">
      <c r="A1" s="419" t="s">
        <v>413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</row>
    <row r="2" spans="1:14" ht="3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8" customHeight="1" x14ac:dyDescent="0.25">
      <c r="A3" s="421" t="s">
        <v>399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</row>
    <row r="4" spans="1:14" ht="3" customHeight="1" x14ac:dyDescent="0.25">
      <c r="A4" s="249"/>
      <c r="B4" s="249"/>
      <c r="C4" s="249"/>
      <c r="D4" s="249"/>
      <c r="E4" s="249"/>
      <c r="F4" s="249"/>
      <c r="G4" s="249"/>
      <c r="H4" s="249"/>
      <c r="I4" s="249"/>
      <c r="J4" s="249"/>
      <c r="K4" s="249"/>
    </row>
    <row r="5" spans="1:14" ht="95.1" customHeight="1" x14ac:dyDescent="0.25">
      <c r="A5" s="437" t="s">
        <v>414</v>
      </c>
      <c r="B5" s="514"/>
      <c r="C5" s="514"/>
      <c r="D5" s="514"/>
      <c r="E5" s="514"/>
      <c r="F5" s="514"/>
      <c r="G5" s="514"/>
      <c r="H5" s="514"/>
      <c r="I5" s="514"/>
      <c r="J5" s="514"/>
      <c r="K5" s="514"/>
    </row>
    <row r="6" spans="1:14" ht="3" customHeight="1" x14ac:dyDescent="0.25">
      <c r="A6" s="1"/>
      <c r="B6" s="515"/>
      <c r="C6" s="515"/>
      <c r="D6" s="515"/>
      <c r="E6" s="515"/>
      <c r="F6" s="515"/>
      <c r="G6" s="515"/>
      <c r="H6" s="515"/>
      <c r="I6" s="77"/>
      <c r="J6" s="77"/>
      <c r="K6" s="77"/>
    </row>
    <row r="7" spans="1:14" s="273" customFormat="1" ht="18" customHeight="1" x14ac:dyDescent="0.25">
      <c r="A7" s="516" t="s">
        <v>415</v>
      </c>
      <c r="B7" s="517"/>
      <c r="C7" s="517"/>
      <c r="D7" s="517"/>
      <c r="E7" s="517"/>
      <c r="F7" s="517"/>
      <c r="G7" s="517"/>
      <c r="H7" s="517"/>
      <c r="I7" s="517"/>
      <c r="J7" s="517"/>
      <c r="K7" s="517"/>
    </row>
    <row r="8" spans="1:14" ht="3" customHeight="1" x14ac:dyDescent="0.25">
      <c r="A8" s="82"/>
      <c r="B8" s="78"/>
      <c r="C8" s="78"/>
      <c r="D8" s="78"/>
      <c r="E8" s="78"/>
      <c r="F8" s="78"/>
      <c r="G8" s="78"/>
      <c r="H8" s="78"/>
      <c r="I8" s="77"/>
      <c r="J8" s="77"/>
      <c r="K8" s="77"/>
    </row>
    <row r="9" spans="1:14" ht="30" customHeight="1" x14ac:dyDescent="0.25">
      <c r="A9" s="441" t="s">
        <v>411</v>
      </c>
      <c r="B9" s="491"/>
      <c r="C9" s="491"/>
      <c r="D9" s="491"/>
      <c r="E9" s="491"/>
      <c r="F9" s="491"/>
      <c r="G9" s="491"/>
      <c r="H9" s="491"/>
      <c r="I9" s="491"/>
      <c r="J9" s="491"/>
      <c r="K9" s="491"/>
    </row>
    <row r="10" spans="1:14" ht="3" customHeight="1" x14ac:dyDescent="0.25">
      <c r="A10" s="1"/>
      <c r="B10" s="78"/>
      <c r="C10" s="78"/>
      <c r="D10" s="78"/>
      <c r="E10" s="78"/>
      <c r="F10" s="78"/>
      <c r="G10" s="78"/>
      <c r="H10" s="78"/>
      <c r="I10" s="77"/>
      <c r="J10" s="77"/>
      <c r="K10" s="77"/>
    </row>
    <row r="11" spans="1:14" ht="36" customHeight="1" x14ac:dyDescent="0.25">
      <c r="A11" s="506" t="s">
        <v>403</v>
      </c>
      <c r="B11" s="507"/>
      <c r="C11" s="507"/>
      <c r="D11" s="507"/>
      <c r="E11" s="507"/>
      <c r="F11" s="507"/>
      <c r="G11" s="508"/>
      <c r="H11" s="506" t="s">
        <v>404</v>
      </c>
      <c r="I11" s="507"/>
      <c r="J11" s="507"/>
      <c r="K11" s="508"/>
    </row>
    <row r="12" spans="1:14" s="275" customFormat="1" ht="36" customHeight="1" x14ac:dyDescent="0.25">
      <c r="A12" s="274" t="s">
        <v>53</v>
      </c>
      <c r="B12" s="274" t="s">
        <v>38</v>
      </c>
      <c r="C12" s="274" t="s">
        <v>2</v>
      </c>
      <c r="D12" s="237" t="s">
        <v>212</v>
      </c>
      <c r="E12" s="274" t="s">
        <v>38</v>
      </c>
      <c r="F12" s="274" t="s">
        <v>2</v>
      </c>
      <c r="G12" s="237" t="s">
        <v>212</v>
      </c>
      <c r="H12" s="274" t="s">
        <v>53</v>
      </c>
      <c r="I12" s="274" t="s">
        <v>38</v>
      </c>
      <c r="J12" s="274" t="s">
        <v>2</v>
      </c>
      <c r="K12" s="237" t="s">
        <v>212</v>
      </c>
    </row>
    <row r="13" spans="1:14" s="75" customFormat="1" ht="18" customHeight="1" x14ac:dyDescent="0.25">
      <c r="A13" s="251" t="s">
        <v>6</v>
      </c>
      <c r="B13" s="447">
        <v>40</v>
      </c>
      <c r="C13" s="276">
        <v>2191.1497126085592</v>
      </c>
      <c r="D13" s="252">
        <f>C13*1.2</f>
        <v>2629.3796551302707</v>
      </c>
      <c r="E13" s="509"/>
      <c r="F13" s="25"/>
      <c r="G13" s="253"/>
      <c r="H13" s="251" t="s">
        <v>6</v>
      </c>
      <c r="I13" s="510">
        <v>40</v>
      </c>
      <c r="J13" s="277">
        <v>1686.5479576092896</v>
      </c>
      <c r="K13" s="252">
        <f t="shared" ref="K13:K24" si="0">J13*1.2</f>
        <v>2023.8575491311474</v>
      </c>
      <c r="M13" s="140">
        <v>754.25883749999991</v>
      </c>
      <c r="N13">
        <f>M13*1.25</f>
        <v>942.82354687499992</v>
      </c>
    </row>
    <row r="14" spans="1:14" s="75" customFormat="1" ht="18" customHeight="1" x14ac:dyDescent="0.25">
      <c r="A14" s="251" t="s">
        <v>7</v>
      </c>
      <c r="B14" s="448"/>
      <c r="C14" s="276">
        <v>2848.6677503833544</v>
      </c>
      <c r="D14" s="252">
        <f t="shared" ref="D14:D24" si="1">C14*1.2</f>
        <v>3418.4013004600251</v>
      </c>
      <c r="E14" s="509"/>
      <c r="F14" s="25"/>
      <c r="G14" s="253"/>
      <c r="H14" s="251" t="s">
        <v>7</v>
      </c>
      <c r="I14" s="511"/>
      <c r="J14" s="278">
        <v>1695.068646577294</v>
      </c>
      <c r="K14" s="252">
        <f t="shared" si="0"/>
        <v>2034.0823758927527</v>
      </c>
      <c r="M14"/>
      <c r="N14"/>
    </row>
    <row r="15" spans="1:14" s="75" customFormat="1" ht="18" customHeight="1" x14ac:dyDescent="0.25">
      <c r="A15" s="251" t="s">
        <v>8</v>
      </c>
      <c r="B15" s="448"/>
      <c r="C15" s="276">
        <v>3102.4276705501748</v>
      </c>
      <c r="D15" s="252">
        <f t="shared" si="1"/>
        <v>3722.9132046602094</v>
      </c>
      <c r="E15" s="509"/>
      <c r="F15" s="25"/>
      <c r="G15" s="253"/>
      <c r="H15" s="251" t="s">
        <v>8</v>
      </c>
      <c r="I15" s="511"/>
      <c r="J15" s="278">
        <v>1798.222021619491</v>
      </c>
      <c r="K15" s="252">
        <f t="shared" si="0"/>
        <v>2157.866425943389</v>
      </c>
      <c r="M15"/>
      <c r="N15"/>
    </row>
    <row r="16" spans="1:14" s="75" customFormat="1" ht="18" customHeight="1" x14ac:dyDescent="0.25">
      <c r="A16" s="251" t="s">
        <v>9</v>
      </c>
      <c r="B16" s="448"/>
      <c r="C16" s="276">
        <v>3230.6011487273781</v>
      </c>
      <c r="D16" s="252">
        <f t="shared" si="1"/>
        <v>3876.7213784728538</v>
      </c>
      <c r="E16" s="509"/>
      <c r="F16" s="25"/>
      <c r="G16" s="253"/>
      <c r="H16" s="251" t="s">
        <v>9</v>
      </c>
      <c r="I16" s="511"/>
      <c r="J16" s="278">
        <v>2331.7617560737508</v>
      </c>
      <c r="K16" s="252">
        <f t="shared" si="0"/>
        <v>2798.1141072885007</v>
      </c>
      <c r="M16"/>
      <c r="N16"/>
    </row>
    <row r="17" spans="1:15" s="75" customFormat="1" ht="18" customHeight="1" x14ac:dyDescent="0.25">
      <c r="A17" s="251" t="s">
        <v>10</v>
      </c>
      <c r="B17" s="448"/>
      <c r="C17" s="276">
        <v>3836.5392555051553</v>
      </c>
      <c r="D17" s="252">
        <f t="shared" si="1"/>
        <v>4603.8471066061866</v>
      </c>
      <c r="E17" s="509"/>
      <c r="F17" s="25"/>
      <c r="G17" s="253"/>
      <c r="H17" s="251" t="s">
        <v>10</v>
      </c>
      <c r="I17" s="511"/>
      <c r="J17" s="278">
        <v>2539.2489124144599</v>
      </c>
      <c r="K17" s="252">
        <f t="shared" si="0"/>
        <v>3047.0986948973518</v>
      </c>
      <c r="M17"/>
      <c r="N17"/>
    </row>
    <row r="18" spans="1:15" s="75" customFormat="1" ht="18" customHeight="1" x14ac:dyDescent="0.25">
      <c r="A18" s="251" t="s">
        <v>11</v>
      </c>
      <c r="B18" s="449"/>
      <c r="C18" s="276">
        <v>4303.8786414712504</v>
      </c>
      <c r="D18" s="252">
        <f t="shared" si="1"/>
        <v>5164.6543697655006</v>
      </c>
      <c r="E18" s="509"/>
      <c r="F18" s="25"/>
      <c r="G18" s="253"/>
      <c r="H18" s="251" t="s">
        <v>11</v>
      </c>
      <c r="I18" s="512"/>
      <c r="J18" s="278">
        <v>3487.7629595501412</v>
      </c>
      <c r="K18" s="252">
        <f t="shared" si="0"/>
        <v>4185.3155514601694</v>
      </c>
      <c r="M18"/>
      <c r="N18"/>
    </row>
    <row r="19" spans="1:15" s="75" customFormat="1" ht="18" customHeight="1" x14ac:dyDescent="0.25">
      <c r="A19" s="251" t="s">
        <v>13</v>
      </c>
      <c r="B19" s="447">
        <v>25</v>
      </c>
      <c r="C19" s="276">
        <v>7093.7434737965932</v>
      </c>
      <c r="D19" s="252">
        <f t="shared" si="1"/>
        <v>8512.4921685559111</v>
      </c>
      <c r="E19" s="513">
        <v>16</v>
      </c>
      <c r="F19" s="278">
        <v>6826.6644661417804</v>
      </c>
      <c r="G19" s="252">
        <f t="shared" ref="G19:G24" si="2">F19*1.2</f>
        <v>8191.9973593701361</v>
      </c>
      <c r="H19" s="251" t="s">
        <v>13</v>
      </c>
      <c r="I19" s="510">
        <v>25</v>
      </c>
      <c r="J19" s="278">
        <v>4440.2268945125224</v>
      </c>
      <c r="K19" s="252">
        <f t="shared" si="0"/>
        <v>5328.2722734150266</v>
      </c>
      <c r="M19"/>
      <c r="N19"/>
    </row>
    <row r="20" spans="1:15" s="75" customFormat="1" ht="18" customHeight="1" x14ac:dyDescent="0.25">
      <c r="A20" s="251" t="s">
        <v>14</v>
      </c>
      <c r="B20" s="448"/>
      <c r="C20" s="276">
        <v>9339.8902747769826</v>
      </c>
      <c r="D20" s="252">
        <f t="shared" si="1"/>
        <v>11207.868329732379</v>
      </c>
      <c r="E20" s="513"/>
      <c r="F20" s="278">
        <v>8756.6804940320108</v>
      </c>
      <c r="G20" s="252">
        <f t="shared" si="2"/>
        <v>10508.016592838412</v>
      </c>
      <c r="H20" s="251" t="s">
        <v>14</v>
      </c>
      <c r="I20" s="511"/>
      <c r="J20" s="278">
        <v>5586.3476073118145</v>
      </c>
      <c r="K20" s="252">
        <f t="shared" si="0"/>
        <v>6703.6171287741772</v>
      </c>
      <c r="M20"/>
      <c r="N20"/>
    </row>
    <row r="21" spans="1:15" s="75" customFormat="1" ht="18" customHeight="1" x14ac:dyDescent="0.25">
      <c r="A21" s="251" t="s">
        <v>16</v>
      </c>
      <c r="B21" s="448"/>
      <c r="C21" s="276">
        <v>20098.852845844143</v>
      </c>
      <c r="D21" s="252">
        <f t="shared" si="1"/>
        <v>24118.623415012971</v>
      </c>
      <c r="E21" s="513"/>
      <c r="F21" s="278">
        <v>18670.692321568727</v>
      </c>
      <c r="G21" s="252">
        <f t="shared" si="2"/>
        <v>22404.830785882474</v>
      </c>
      <c r="H21" s="251" t="s">
        <v>16</v>
      </c>
      <c r="I21" s="511"/>
      <c r="J21" s="278">
        <v>12407.739993752546</v>
      </c>
      <c r="K21" s="252">
        <f t="shared" si="0"/>
        <v>14889.287992503054</v>
      </c>
      <c r="M21"/>
      <c r="N21"/>
    </row>
    <row r="22" spans="1:15" s="75" customFormat="1" ht="18" customHeight="1" x14ac:dyDescent="0.25">
      <c r="A22" s="251" t="s">
        <v>18</v>
      </c>
      <c r="B22" s="448"/>
      <c r="C22" s="276">
        <v>23996.312891589365</v>
      </c>
      <c r="D22" s="252">
        <f t="shared" si="1"/>
        <v>28795.575469907239</v>
      </c>
      <c r="E22" s="513"/>
      <c r="F22" s="278">
        <v>22690.568103711048</v>
      </c>
      <c r="G22" s="252">
        <f t="shared" si="2"/>
        <v>27228.681724453258</v>
      </c>
      <c r="H22" s="251" t="s">
        <v>18</v>
      </c>
      <c r="I22" s="511"/>
      <c r="J22" s="278">
        <v>15951.054948515004</v>
      </c>
      <c r="K22" s="252">
        <f t="shared" si="0"/>
        <v>19141.265938218003</v>
      </c>
      <c r="M22"/>
      <c r="N22"/>
    </row>
    <row r="23" spans="1:15" s="75" customFormat="1" ht="18" customHeight="1" x14ac:dyDescent="0.25">
      <c r="A23" s="251" t="s">
        <v>20</v>
      </c>
      <c r="B23" s="448"/>
      <c r="C23" s="276">
        <v>40699.321202350613</v>
      </c>
      <c r="D23" s="252">
        <f t="shared" si="1"/>
        <v>48839.185442820737</v>
      </c>
      <c r="E23" s="513"/>
      <c r="F23" s="278">
        <v>34044.46297069385</v>
      </c>
      <c r="G23" s="252">
        <f t="shared" si="2"/>
        <v>40853.355564832622</v>
      </c>
      <c r="H23" s="251" t="s">
        <v>20</v>
      </c>
      <c r="I23" s="511"/>
      <c r="J23" s="278">
        <v>26548.680411045694</v>
      </c>
      <c r="K23" s="252">
        <f t="shared" si="0"/>
        <v>31858.41649325483</v>
      </c>
      <c r="M23"/>
      <c r="N23"/>
    </row>
    <row r="24" spans="1:15" s="75" customFormat="1" ht="18" customHeight="1" x14ac:dyDescent="0.25">
      <c r="A24" s="251" t="s">
        <v>22</v>
      </c>
      <c r="B24" s="448"/>
      <c r="C24" s="276">
        <v>74684.877780246665</v>
      </c>
      <c r="D24" s="252">
        <f t="shared" si="1"/>
        <v>89621.853336296001</v>
      </c>
      <c r="E24" s="513"/>
      <c r="F24" s="278">
        <v>68407.290381719416</v>
      </c>
      <c r="G24" s="252">
        <f t="shared" si="2"/>
        <v>82088.748458063303</v>
      </c>
      <c r="H24" s="251" t="s">
        <v>22</v>
      </c>
      <c r="I24" s="511"/>
      <c r="J24" s="278">
        <v>51377.29273274554</v>
      </c>
      <c r="K24" s="252">
        <f t="shared" si="0"/>
        <v>61652.751279294644</v>
      </c>
      <c r="M24"/>
      <c r="N24"/>
    </row>
    <row r="25" spans="1:15" s="75" customFormat="1" ht="18" customHeight="1" x14ac:dyDescent="0.25">
      <c r="A25" s="251" t="s">
        <v>24</v>
      </c>
      <c r="B25" s="448"/>
      <c r="C25" s="38" t="s">
        <v>29</v>
      </c>
      <c r="D25" s="279" t="s">
        <v>29</v>
      </c>
      <c r="E25" s="513"/>
      <c r="F25" s="38" t="s">
        <v>29</v>
      </c>
      <c r="G25" s="279" t="s">
        <v>29</v>
      </c>
      <c r="H25" s="251" t="s">
        <v>24</v>
      </c>
      <c r="I25" s="511"/>
      <c r="J25" s="38" t="s">
        <v>29</v>
      </c>
      <c r="K25" s="279" t="s">
        <v>29</v>
      </c>
      <c r="M25"/>
      <c r="N25"/>
    </row>
    <row r="26" spans="1:15" s="75" customFormat="1" ht="18" customHeight="1" x14ac:dyDescent="0.25">
      <c r="A26" s="251" t="s">
        <v>26</v>
      </c>
      <c r="B26" s="448"/>
      <c r="C26" s="38" t="s">
        <v>29</v>
      </c>
      <c r="D26" s="279" t="s">
        <v>29</v>
      </c>
      <c r="E26" s="513"/>
      <c r="F26" s="38" t="s">
        <v>29</v>
      </c>
      <c r="G26" s="279" t="s">
        <v>29</v>
      </c>
      <c r="H26" s="251" t="s">
        <v>26</v>
      </c>
      <c r="I26" s="511"/>
      <c r="J26" s="38" t="s">
        <v>29</v>
      </c>
      <c r="K26" s="279" t="s">
        <v>29</v>
      </c>
      <c r="M26"/>
      <c r="N26"/>
    </row>
    <row r="27" spans="1:15" s="75" customFormat="1" ht="18" customHeight="1" x14ac:dyDescent="0.25">
      <c r="A27" s="251" t="s">
        <v>28</v>
      </c>
      <c r="B27" s="448"/>
      <c r="C27" s="38" t="s">
        <v>29</v>
      </c>
      <c r="D27" s="279" t="s">
        <v>29</v>
      </c>
      <c r="E27" s="513"/>
      <c r="F27" s="38" t="s">
        <v>29</v>
      </c>
      <c r="G27" s="279" t="s">
        <v>29</v>
      </c>
      <c r="H27" s="251" t="s">
        <v>28</v>
      </c>
      <c r="I27" s="511"/>
      <c r="J27" s="38" t="s">
        <v>29</v>
      </c>
      <c r="K27" s="279" t="s">
        <v>29</v>
      </c>
    </row>
    <row r="28" spans="1:15" s="75" customFormat="1" ht="18" customHeight="1" x14ac:dyDescent="0.25">
      <c r="A28" s="251" t="s">
        <v>30</v>
      </c>
      <c r="B28" s="448"/>
      <c r="C28" s="38" t="s">
        <v>29</v>
      </c>
      <c r="D28" s="279" t="s">
        <v>29</v>
      </c>
      <c r="E28" s="513"/>
      <c r="F28" s="38" t="s">
        <v>29</v>
      </c>
      <c r="G28" s="279" t="s">
        <v>29</v>
      </c>
      <c r="H28" s="251" t="s">
        <v>30</v>
      </c>
      <c r="I28" s="511"/>
      <c r="J28" s="38" t="s">
        <v>29</v>
      </c>
      <c r="K28" s="279" t="s">
        <v>29</v>
      </c>
    </row>
    <row r="29" spans="1:15" s="75" customFormat="1" ht="18" customHeight="1" x14ac:dyDescent="0.25">
      <c r="A29" s="251" t="s">
        <v>32</v>
      </c>
      <c r="B29" s="448"/>
      <c r="C29" s="38" t="s">
        <v>29</v>
      </c>
      <c r="D29" s="279" t="s">
        <v>29</v>
      </c>
      <c r="E29" s="513"/>
      <c r="F29" s="38" t="s">
        <v>29</v>
      </c>
      <c r="G29" s="279" t="s">
        <v>29</v>
      </c>
      <c r="H29" s="251" t="s">
        <v>32</v>
      </c>
      <c r="I29" s="511"/>
      <c r="J29" s="38" t="s">
        <v>29</v>
      </c>
      <c r="K29" s="279" t="s">
        <v>29</v>
      </c>
    </row>
    <row r="30" spans="1:15" s="75" customFormat="1" ht="18" customHeight="1" x14ac:dyDescent="0.25">
      <c r="A30" s="251" t="s">
        <v>33</v>
      </c>
      <c r="B30" s="448"/>
      <c r="C30" s="38" t="s">
        <v>29</v>
      </c>
      <c r="D30" s="279" t="s">
        <v>29</v>
      </c>
      <c r="E30" s="513"/>
      <c r="F30" s="38" t="s">
        <v>29</v>
      </c>
      <c r="G30" s="279" t="s">
        <v>29</v>
      </c>
      <c r="H30" s="251" t="s">
        <v>33</v>
      </c>
      <c r="I30" s="511"/>
      <c r="J30" s="38" t="s">
        <v>29</v>
      </c>
      <c r="K30" s="279" t="s">
        <v>29</v>
      </c>
      <c r="O30" s="240"/>
    </row>
    <row r="31" spans="1:15" s="75" customFormat="1" ht="18" customHeight="1" x14ac:dyDescent="0.25">
      <c r="A31" s="251" t="s">
        <v>34</v>
      </c>
      <c r="B31" s="449"/>
      <c r="C31" s="38" t="s">
        <v>29</v>
      </c>
      <c r="D31" s="279" t="s">
        <v>29</v>
      </c>
      <c r="E31" s="513"/>
      <c r="F31" s="38" t="s">
        <v>29</v>
      </c>
      <c r="G31" s="279" t="s">
        <v>29</v>
      </c>
      <c r="H31" s="251" t="s">
        <v>34</v>
      </c>
      <c r="I31" s="512"/>
      <c r="J31" s="38" t="s">
        <v>29</v>
      </c>
      <c r="K31" s="279" t="s">
        <v>29</v>
      </c>
      <c r="O31" s="240"/>
    </row>
    <row r="32" spans="1:15" s="75" customFormat="1" ht="3" customHeight="1" x14ac:dyDescent="0.25">
      <c r="A32" s="112"/>
      <c r="B32" s="54"/>
      <c r="C32" s="280"/>
      <c r="D32" s="280"/>
      <c r="E32" s="54"/>
      <c r="F32" s="280"/>
      <c r="G32" s="280"/>
      <c r="H32" s="281"/>
      <c r="I32" s="54"/>
      <c r="J32" s="282"/>
      <c r="K32" s="282"/>
      <c r="O32" s="240"/>
    </row>
    <row r="33" spans="1:11" s="75" customFormat="1" ht="18" customHeight="1" x14ac:dyDescent="0.25">
      <c r="A33" s="430" t="s">
        <v>90</v>
      </c>
      <c r="B33" s="430"/>
      <c r="C33" s="430"/>
      <c r="D33" s="430"/>
      <c r="E33" s="430"/>
      <c r="F33" s="430"/>
      <c r="G33" s="430"/>
      <c r="H33" s="505"/>
      <c r="I33" s="505"/>
      <c r="J33" s="505"/>
      <c r="K33" s="505"/>
    </row>
    <row r="34" spans="1:11" s="75" customFormat="1" ht="18" customHeight="1" x14ac:dyDescent="0.25">
      <c r="A34" s="431" t="s">
        <v>40</v>
      </c>
      <c r="B34" s="431"/>
      <c r="C34" s="431"/>
      <c r="D34" s="431"/>
      <c r="E34" s="431"/>
      <c r="F34" s="431"/>
      <c r="G34" s="431"/>
      <c r="H34" s="431"/>
      <c r="I34" s="431"/>
      <c r="J34" s="431"/>
      <c r="K34" s="431"/>
    </row>
    <row r="35" spans="1:11" x14ac:dyDescent="0.25">
      <c r="A35" s="35"/>
      <c r="B35" s="35"/>
      <c r="C35" s="35"/>
      <c r="D35" s="35"/>
      <c r="E35" s="35"/>
      <c r="F35" s="35"/>
      <c r="G35" s="36"/>
      <c r="H35" s="35"/>
      <c r="I35" s="35"/>
      <c r="J35" s="35"/>
      <c r="K35" s="36"/>
    </row>
    <row r="36" spans="1:11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</row>
    <row r="38" spans="1:1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</row>
    <row r="39" spans="1:11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</row>
  </sheetData>
  <mergeCells count="16">
    <mergeCell ref="A9:K9"/>
    <mergeCell ref="A1:K1"/>
    <mergeCell ref="A3:K3"/>
    <mergeCell ref="A5:K5"/>
    <mergeCell ref="B6:H6"/>
    <mergeCell ref="A7:K7"/>
    <mergeCell ref="A33:K33"/>
    <mergeCell ref="A34:K34"/>
    <mergeCell ref="A11:G11"/>
    <mergeCell ref="H11:K11"/>
    <mergeCell ref="B13:B18"/>
    <mergeCell ref="E13:E18"/>
    <mergeCell ref="I13:I18"/>
    <mergeCell ref="B19:B31"/>
    <mergeCell ref="E19:E31"/>
    <mergeCell ref="I19:I31"/>
  </mergeCells>
  <printOptions horizont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29D14-8AFC-4429-8A86-60EE83C27B35}">
  <sheetPr>
    <tabColor theme="1"/>
  </sheetPr>
  <dimension ref="A1:O39"/>
  <sheetViews>
    <sheetView topLeftCell="A8" zoomScaleNormal="100" workbookViewId="0">
      <selection activeCell="T26" sqref="T26"/>
    </sheetView>
  </sheetViews>
  <sheetFormatPr defaultRowHeight="15" x14ac:dyDescent="0.25"/>
  <cols>
    <col min="1" max="1" width="13.7109375" customWidth="1"/>
    <col min="2" max="2" width="11.7109375" customWidth="1"/>
    <col min="3" max="3" width="11.7109375" hidden="1" customWidth="1"/>
    <col min="4" max="5" width="11.7109375" customWidth="1"/>
    <col min="6" max="6" width="11.7109375" hidden="1" customWidth="1"/>
    <col min="7" max="7" width="11.7109375" customWidth="1"/>
    <col min="8" max="8" width="13.7109375" customWidth="1"/>
    <col min="9" max="9" width="11.7109375" customWidth="1"/>
    <col min="10" max="10" width="11.7109375" hidden="1" customWidth="1"/>
    <col min="11" max="11" width="11.7109375" customWidth="1"/>
    <col min="12" max="12" width="9.140625" customWidth="1"/>
    <col min="13" max="13" width="10.7109375" hidden="1" customWidth="1"/>
    <col min="14" max="14" width="9.140625" hidden="1" customWidth="1"/>
    <col min="15" max="15" width="13.28515625" customWidth="1"/>
    <col min="16" max="16" width="13" customWidth="1"/>
  </cols>
  <sheetData>
    <row r="1" spans="1:14" ht="60" customHeight="1" x14ac:dyDescent="0.25">
      <c r="A1" s="419" t="s">
        <v>413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</row>
    <row r="2" spans="1:14" ht="3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8" customHeight="1" x14ac:dyDescent="0.25">
      <c r="A3" s="421" t="s">
        <v>399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</row>
    <row r="4" spans="1:14" ht="3" customHeight="1" x14ac:dyDescent="0.25">
      <c r="A4" s="249"/>
      <c r="B4" s="249"/>
      <c r="C4" s="249"/>
      <c r="D4" s="249"/>
      <c r="E4" s="249"/>
      <c r="F4" s="249"/>
      <c r="G4" s="249"/>
      <c r="H4" s="249"/>
      <c r="I4" s="249"/>
      <c r="J4" s="249"/>
      <c r="K4" s="249"/>
    </row>
    <row r="5" spans="1:14" ht="95.1" customHeight="1" x14ac:dyDescent="0.25">
      <c r="A5" s="437" t="s">
        <v>414</v>
      </c>
      <c r="B5" s="514"/>
      <c r="C5" s="514"/>
      <c r="D5" s="514"/>
      <c r="E5" s="514"/>
      <c r="F5" s="514"/>
      <c r="G5" s="514"/>
      <c r="H5" s="514"/>
      <c r="I5" s="514"/>
      <c r="J5" s="514"/>
      <c r="K5" s="514"/>
    </row>
    <row r="6" spans="1:14" ht="3" customHeight="1" x14ac:dyDescent="0.25">
      <c r="A6" s="1"/>
      <c r="B6" s="515"/>
      <c r="C6" s="515"/>
      <c r="D6" s="515"/>
      <c r="E6" s="515"/>
      <c r="F6" s="515"/>
      <c r="G6" s="515"/>
      <c r="H6" s="515"/>
      <c r="I6" s="77"/>
      <c r="J6" s="77"/>
      <c r="K6" s="77"/>
    </row>
    <row r="7" spans="1:14" s="273" customFormat="1" ht="18" customHeight="1" x14ac:dyDescent="0.25">
      <c r="A7" s="516" t="s">
        <v>415</v>
      </c>
      <c r="B7" s="517"/>
      <c r="C7" s="517"/>
      <c r="D7" s="517"/>
      <c r="E7" s="517"/>
      <c r="F7" s="517"/>
      <c r="G7" s="517"/>
      <c r="H7" s="517"/>
      <c r="I7" s="517"/>
      <c r="J7" s="517"/>
      <c r="K7" s="517"/>
    </row>
    <row r="8" spans="1:14" ht="3" customHeight="1" x14ac:dyDescent="0.25">
      <c r="A8" s="82"/>
      <c r="B8" s="78"/>
      <c r="C8" s="78"/>
      <c r="D8" s="78"/>
      <c r="E8" s="78"/>
      <c r="F8" s="78"/>
      <c r="G8" s="78"/>
      <c r="H8" s="78"/>
      <c r="I8" s="77"/>
      <c r="J8" s="77"/>
      <c r="K8" s="77"/>
    </row>
    <row r="9" spans="1:14" ht="30" customHeight="1" x14ac:dyDescent="0.25">
      <c r="A9" s="441" t="s">
        <v>411</v>
      </c>
      <c r="B9" s="491"/>
      <c r="C9" s="491"/>
      <c r="D9" s="491"/>
      <c r="E9" s="491"/>
      <c r="F9" s="491"/>
      <c r="G9" s="491"/>
      <c r="H9" s="491"/>
      <c r="I9" s="491"/>
      <c r="J9" s="491"/>
      <c r="K9" s="491"/>
    </row>
    <row r="10" spans="1:14" ht="3" customHeight="1" x14ac:dyDescent="0.25">
      <c r="A10" s="1"/>
      <c r="B10" s="78"/>
      <c r="C10" s="78"/>
      <c r="D10" s="78"/>
      <c r="E10" s="78"/>
      <c r="F10" s="78"/>
      <c r="G10" s="78"/>
      <c r="H10" s="78"/>
      <c r="I10" s="77"/>
      <c r="J10" s="77"/>
      <c r="K10" s="77"/>
    </row>
    <row r="11" spans="1:14" ht="36" customHeight="1" x14ac:dyDescent="0.25">
      <c r="A11" s="506" t="s">
        <v>403</v>
      </c>
      <c r="B11" s="507"/>
      <c r="C11" s="507"/>
      <c r="D11" s="507"/>
      <c r="E11" s="507"/>
      <c r="F11" s="507"/>
      <c r="G11" s="508"/>
      <c r="H11" s="506" t="s">
        <v>404</v>
      </c>
      <c r="I11" s="507"/>
      <c r="J11" s="507"/>
      <c r="K11" s="508"/>
    </row>
    <row r="12" spans="1:14" s="275" customFormat="1" ht="36" customHeight="1" x14ac:dyDescent="0.25">
      <c r="A12" s="274" t="s">
        <v>53</v>
      </c>
      <c r="B12" s="274" t="s">
        <v>38</v>
      </c>
      <c r="C12" s="274" t="s">
        <v>2</v>
      </c>
      <c r="D12" s="237" t="s">
        <v>212</v>
      </c>
      <c r="E12" s="274" t="s">
        <v>38</v>
      </c>
      <c r="F12" s="274" t="s">
        <v>2</v>
      </c>
      <c r="G12" s="237" t="s">
        <v>212</v>
      </c>
      <c r="H12" s="274" t="s">
        <v>53</v>
      </c>
      <c r="I12" s="274" t="s">
        <v>38</v>
      </c>
      <c r="J12" s="274" t="s">
        <v>2</v>
      </c>
      <c r="K12" s="237" t="s">
        <v>212</v>
      </c>
    </row>
    <row r="13" spans="1:14" s="75" customFormat="1" ht="18" customHeight="1" x14ac:dyDescent="0.25">
      <c r="A13" s="251" t="s">
        <v>6</v>
      </c>
      <c r="B13" s="447">
        <v>40</v>
      </c>
      <c r="C13" s="276">
        <v>2191.1497126085592</v>
      </c>
      <c r="D13" s="252">
        <f>C13*1.2</f>
        <v>2629.3796551302707</v>
      </c>
      <c r="E13" s="509"/>
      <c r="F13" s="25"/>
      <c r="G13" s="253"/>
      <c r="H13" s="251" t="s">
        <v>6</v>
      </c>
      <c r="I13" s="510">
        <v>40</v>
      </c>
      <c r="J13" s="277">
        <v>1686.5479576092896</v>
      </c>
      <c r="K13" s="252">
        <f t="shared" ref="K13:K24" si="0">J13*1.2</f>
        <v>2023.8575491311474</v>
      </c>
      <c r="M13" s="140">
        <v>754.25883749999991</v>
      </c>
      <c r="N13">
        <f>M13*1.25</f>
        <v>942.82354687499992</v>
      </c>
    </row>
    <row r="14" spans="1:14" s="75" customFormat="1" ht="18" customHeight="1" x14ac:dyDescent="0.25">
      <c r="A14" s="251" t="s">
        <v>7</v>
      </c>
      <c r="B14" s="448"/>
      <c r="C14" s="276">
        <v>2848.6677503833544</v>
      </c>
      <c r="D14" s="252">
        <f t="shared" ref="D14:D24" si="1">C14*1.2</f>
        <v>3418.4013004600251</v>
      </c>
      <c r="E14" s="509"/>
      <c r="F14" s="25"/>
      <c r="G14" s="253"/>
      <c r="H14" s="251" t="s">
        <v>7</v>
      </c>
      <c r="I14" s="511"/>
      <c r="J14" s="278">
        <v>1695.068646577294</v>
      </c>
      <c r="K14" s="252">
        <f t="shared" si="0"/>
        <v>2034.0823758927527</v>
      </c>
      <c r="M14"/>
      <c r="N14"/>
    </row>
    <row r="15" spans="1:14" s="75" customFormat="1" ht="18" customHeight="1" x14ac:dyDescent="0.25">
      <c r="A15" s="251" t="s">
        <v>8</v>
      </c>
      <c r="B15" s="448"/>
      <c r="C15" s="276">
        <v>3102.4276705501748</v>
      </c>
      <c r="D15" s="252">
        <f t="shared" si="1"/>
        <v>3722.9132046602094</v>
      </c>
      <c r="E15" s="509"/>
      <c r="F15" s="25"/>
      <c r="G15" s="253"/>
      <c r="H15" s="251" t="s">
        <v>8</v>
      </c>
      <c r="I15" s="511"/>
      <c r="J15" s="278">
        <v>1798.222021619491</v>
      </c>
      <c r="K15" s="252">
        <f t="shared" si="0"/>
        <v>2157.866425943389</v>
      </c>
      <c r="M15"/>
      <c r="N15"/>
    </row>
    <row r="16" spans="1:14" s="75" customFormat="1" ht="18" customHeight="1" x14ac:dyDescent="0.25">
      <c r="A16" s="251" t="s">
        <v>9</v>
      </c>
      <c r="B16" s="448"/>
      <c r="C16" s="276">
        <v>3230.6011487273781</v>
      </c>
      <c r="D16" s="252">
        <f t="shared" si="1"/>
        <v>3876.7213784728538</v>
      </c>
      <c r="E16" s="509"/>
      <c r="F16" s="25"/>
      <c r="G16" s="253"/>
      <c r="H16" s="251" t="s">
        <v>9</v>
      </c>
      <c r="I16" s="511"/>
      <c r="J16" s="278">
        <v>2331.7617560737508</v>
      </c>
      <c r="K16" s="252">
        <f t="shared" si="0"/>
        <v>2798.1141072885007</v>
      </c>
      <c r="M16"/>
      <c r="N16"/>
    </row>
    <row r="17" spans="1:15" s="75" customFormat="1" ht="18" customHeight="1" x14ac:dyDescent="0.25">
      <c r="A17" s="251" t="s">
        <v>10</v>
      </c>
      <c r="B17" s="448"/>
      <c r="C17" s="276">
        <v>3836.5392555051553</v>
      </c>
      <c r="D17" s="252">
        <f t="shared" si="1"/>
        <v>4603.8471066061866</v>
      </c>
      <c r="E17" s="509"/>
      <c r="F17" s="25"/>
      <c r="G17" s="253"/>
      <c r="H17" s="251" t="s">
        <v>10</v>
      </c>
      <c r="I17" s="511"/>
      <c r="J17" s="278">
        <v>2539.2489124144599</v>
      </c>
      <c r="K17" s="252">
        <f t="shared" si="0"/>
        <v>3047.0986948973518</v>
      </c>
      <c r="M17"/>
      <c r="N17"/>
    </row>
    <row r="18" spans="1:15" s="75" customFormat="1" ht="18" customHeight="1" x14ac:dyDescent="0.25">
      <c r="A18" s="251" t="s">
        <v>11</v>
      </c>
      <c r="B18" s="449"/>
      <c r="C18" s="276">
        <v>4303.8786414712504</v>
      </c>
      <c r="D18" s="252">
        <f t="shared" si="1"/>
        <v>5164.6543697655006</v>
      </c>
      <c r="E18" s="509"/>
      <c r="F18" s="25"/>
      <c r="G18" s="253"/>
      <c r="H18" s="251" t="s">
        <v>11</v>
      </c>
      <c r="I18" s="512"/>
      <c r="J18" s="278">
        <v>3487.7629595501412</v>
      </c>
      <c r="K18" s="252">
        <f t="shared" si="0"/>
        <v>4185.3155514601694</v>
      </c>
      <c r="M18"/>
      <c r="N18"/>
    </row>
    <row r="19" spans="1:15" s="75" customFormat="1" ht="18" customHeight="1" x14ac:dyDescent="0.25">
      <c r="A19" s="251" t="s">
        <v>13</v>
      </c>
      <c r="B19" s="447">
        <v>25</v>
      </c>
      <c r="C19" s="276">
        <v>7093.7434737965932</v>
      </c>
      <c r="D19" s="252">
        <f t="shared" si="1"/>
        <v>8512.4921685559111</v>
      </c>
      <c r="E19" s="513">
        <v>16</v>
      </c>
      <c r="F19" s="278">
        <v>6826.6644661417804</v>
      </c>
      <c r="G19" s="252">
        <f t="shared" ref="G19:G24" si="2">F19*1.2</f>
        <v>8191.9973593701361</v>
      </c>
      <c r="H19" s="251" t="s">
        <v>13</v>
      </c>
      <c r="I19" s="510">
        <v>25</v>
      </c>
      <c r="J19" s="278">
        <v>4440.2268945125224</v>
      </c>
      <c r="K19" s="252">
        <f t="shared" si="0"/>
        <v>5328.2722734150266</v>
      </c>
      <c r="M19"/>
      <c r="N19"/>
    </row>
    <row r="20" spans="1:15" s="75" customFormat="1" ht="18" customHeight="1" x14ac:dyDescent="0.25">
      <c r="A20" s="251" t="s">
        <v>14</v>
      </c>
      <c r="B20" s="448"/>
      <c r="C20" s="276">
        <v>9339.8902747769826</v>
      </c>
      <c r="D20" s="252">
        <f t="shared" si="1"/>
        <v>11207.868329732379</v>
      </c>
      <c r="E20" s="513"/>
      <c r="F20" s="278">
        <v>8756.6804940320108</v>
      </c>
      <c r="G20" s="252">
        <f t="shared" si="2"/>
        <v>10508.016592838412</v>
      </c>
      <c r="H20" s="251" t="s">
        <v>14</v>
      </c>
      <c r="I20" s="511"/>
      <c r="J20" s="278">
        <v>5586.3476073118145</v>
      </c>
      <c r="K20" s="252">
        <f t="shared" si="0"/>
        <v>6703.6171287741772</v>
      </c>
      <c r="M20"/>
      <c r="N20"/>
    </row>
    <row r="21" spans="1:15" s="75" customFormat="1" ht="18" customHeight="1" x14ac:dyDescent="0.25">
      <c r="A21" s="251" t="s">
        <v>16</v>
      </c>
      <c r="B21" s="448"/>
      <c r="C21" s="276">
        <v>20098.852845844143</v>
      </c>
      <c r="D21" s="252">
        <f t="shared" si="1"/>
        <v>24118.623415012971</v>
      </c>
      <c r="E21" s="513"/>
      <c r="F21" s="278">
        <v>18670.692321568727</v>
      </c>
      <c r="G21" s="252">
        <f t="shared" si="2"/>
        <v>22404.830785882474</v>
      </c>
      <c r="H21" s="251" t="s">
        <v>16</v>
      </c>
      <c r="I21" s="511"/>
      <c r="J21" s="278">
        <v>12407.739993752546</v>
      </c>
      <c r="K21" s="252">
        <f t="shared" si="0"/>
        <v>14889.287992503054</v>
      </c>
      <c r="M21"/>
      <c r="N21"/>
    </row>
    <row r="22" spans="1:15" s="75" customFormat="1" ht="18" customHeight="1" x14ac:dyDescent="0.25">
      <c r="A22" s="251" t="s">
        <v>18</v>
      </c>
      <c r="B22" s="448"/>
      <c r="C22" s="276">
        <v>23996.312891589365</v>
      </c>
      <c r="D22" s="252">
        <f t="shared" si="1"/>
        <v>28795.575469907239</v>
      </c>
      <c r="E22" s="513"/>
      <c r="F22" s="278">
        <v>22690.568103711048</v>
      </c>
      <c r="G22" s="252">
        <f t="shared" si="2"/>
        <v>27228.681724453258</v>
      </c>
      <c r="H22" s="251" t="s">
        <v>18</v>
      </c>
      <c r="I22" s="511"/>
      <c r="J22" s="278">
        <v>15951.054948515004</v>
      </c>
      <c r="K22" s="252">
        <f t="shared" si="0"/>
        <v>19141.265938218003</v>
      </c>
      <c r="M22"/>
      <c r="N22"/>
    </row>
    <row r="23" spans="1:15" s="75" customFormat="1" ht="18" customHeight="1" x14ac:dyDescent="0.25">
      <c r="A23" s="251" t="s">
        <v>20</v>
      </c>
      <c r="B23" s="448"/>
      <c r="C23" s="276">
        <v>40699.321202350613</v>
      </c>
      <c r="D23" s="252">
        <f t="shared" si="1"/>
        <v>48839.185442820737</v>
      </c>
      <c r="E23" s="513"/>
      <c r="F23" s="278">
        <v>34044.46297069385</v>
      </c>
      <c r="G23" s="252">
        <f t="shared" si="2"/>
        <v>40853.355564832622</v>
      </c>
      <c r="H23" s="251" t="s">
        <v>20</v>
      </c>
      <c r="I23" s="511"/>
      <c r="J23" s="278">
        <v>26548.680411045694</v>
      </c>
      <c r="K23" s="252">
        <f t="shared" si="0"/>
        <v>31858.41649325483</v>
      </c>
      <c r="M23"/>
      <c r="N23"/>
    </row>
    <row r="24" spans="1:15" s="75" customFormat="1" ht="18" customHeight="1" x14ac:dyDescent="0.25">
      <c r="A24" s="251" t="s">
        <v>22</v>
      </c>
      <c r="B24" s="448"/>
      <c r="C24" s="276">
        <v>74684.877780246665</v>
      </c>
      <c r="D24" s="252">
        <f t="shared" si="1"/>
        <v>89621.853336296001</v>
      </c>
      <c r="E24" s="513"/>
      <c r="F24" s="278">
        <v>68407.290381719416</v>
      </c>
      <c r="G24" s="252">
        <f t="shared" si="2"/>
        <v>82088.748458063303</v>
      </c>
      <c r="H24" s="251" t="s">
        <v>22</v>
      </c>
      <c r="I24" s="511"/>
      <c r="J24" s="278">
        <v>51377.29273274554</v>
      </c>
      <c r="K24" s="252">
        <f t="shared" si="0"/>
        <v>61652.751279294644</v>
      </c>
      <c r="M24"/>
      <c r="N24"/>
    </row>
    <row r="25" spans="1:15" s="75" customFormat="1" ht="18" customHeight="1" x14ac:dyDescent="0.25">
      <c r="A25" s="251" t="s">
        <v>24</v>
      </c>
      <c r="B25" s="448"/>
      <c r="C25" s="38" t="s">
        <v>29</v>
      </c>
      <c r="D25" s="279" t="s">
        <v>29</v>
      </c>
      <c r="E25" s="513"/>
      <c r="F25" s="38" t="s">
        <v>29</v>
      </c>
      <c r="G25" s="279" t="s">
        <v>29</v>
      </c>
      <c r="H25" s="251" t="s">
        <v>24</v>
      </c>
      <c r="I25" s="511"/>
      <c r="J25" s="38" t="s">
        <v>29</v>
      </c>
      <c r="K25" s="279" t="s">
        <v>29</v>
      </c>
      <c r="M25"/>
      <c r="N25"/>
    </row>
    <row r="26" spans="1:15" s="75" customFormat="1" ht="18" customHeight="1" x14ac:dyDescent="0.25">
      <c r="A26" s="251" t="s">
        <v>26</v>
      </c>
      <c r="B26" s="448"/>
      <c r="C26" s="38" t="s">
        <v>29</v>
      </c>
      <c r="D26" s="279" t="s">
        <v>29</v>
      </c>
      <c r="E26" s="513"/>
      <c r="F26" s="38" t="s">
        <v>29</v>
      </c>
      <c r="G26" s="279" t="s">
        <v>29</v>
      </c>
      <c r="H26" s="251" t="s">
        <v>26</v>
      </c>
      <c r="I26" s="511"/>
      <c r="J26" s="38" t="s">
        <v>29</v>
      </c>
      <c r="K26" s="279" t="s">
        <v>29</v>
      </c>
      <c r="M26"/>
      <c r="N26"/>
    </row>
    <row r="27" spans="1:15" s="75" customFormat="1" ht="18" customHeight="1" x14ac:dyDescent="0.25">
      <c r="A27" s="251" t="s">
        <v>28</v>
      </c>
      <c r="B27" s="448"/>
      <c r="C27" s="38" t="s">
        <v>29</v>
      </c>
      <c r="D27" s="279" t="s">
        <v>29</v>
      </c>
      <c r="E27" s="513"/>
      <c r="F27" s="38" t="s">
        <v>29</v>
      </c>
      <c r="G27" s="279" t="s">
        <v>29</v>
      </c>
      <c r="H27" s="251" t="s">
        <v>28</v>
      </c>
      <c r="I27" s="511"/>
      <c r="J27" s="38" t="s">
        <v>29</v>
      </c>
      <c r="K27" s="279" t="s">
        <v>29</v>
      </c>
    </row>
    <row r="28" spans="1:15" s="75" customFormat="1" ht="18" customHeight="1" x14ac:dyDescent="0.25">
      <c r="A28" s="251" t="s">
        <v>30</v>
      </c>
      <c r="B28" s="448"/>
      <c r="C28" s="38" t="s">
        <v>29</v>
      </c>
      <c r="D28" s="279" t="s">
        <v>29</v>
      </c>
      <c r="E28" s="513"/>
      <c r="F28" s="38" t="s">
        <v>29</v>
      </c>
      <c r="G28" s="279" t="s">
        <v>29</v>
      </c>
      <c r="H28" s="251" t="s">
        <v>30</v>
      </c>
      <c r="I28" s="511"/>
      <c r="J28" s="38" t="s">
        <v>29</v>
      </c>
      <c r="K28" s="279" t="s">
        <v>29</v>
      </c>
    </row>
    <row r="29" spans="1:15" s="75" customFormat="1" ht="18" customHeight="1" x14ac:dyDescent="0.25">
      <c r="A29" s="251" t="s">
        <v>32</v>
      </c>
      <c r="B29" s="448"/>
      <c r="C29" s="38" t="s">
        <v>29</v>
      </c>
      <c r="D29" s="279" t="s">
        <v>29</v>
      </c>
      <c r="E29" s="513"/>
      <c r="F29" s="38" t="s">
        <v>29</v>
      </c>
      <c r="G29" s="279" t="s">
        <v>29</v>
      </c>
      <c r="H29" s="251" t="s">
        <v>32</v>
      </c>
      <c r="I29" s="511"/>
      <c r="J29" s="38" t="s">
        <v>29</v>
      </c>
      <c r="K29" s="279" t="s">
        <v>29</v>
      </c>
    </row>
    <row r="30" spans="1:15" s="75" customFormat="1" ht="18" customHeight="1" x14ac:dyDescent="0.25">
      <c r="A30" s="251" t="s">
        <v>33</v>
      </c>
      <c r="B30" s="448"/>
      <c r="C30" s="38" t="s">
        <v>29</v>
      </c>
      <c r="D30" s="279" t="s">
        <v>29</v>
      </c>
      <c r="E30" s="513"/>
      <c r="F30" s="38" t="s">
        <v>29</v>
      </c>
      <c r="G30" s="279" t="s">
        <v>29</v>
      </c>
      <c r="H30" s="251" t="s">
        <v>33</v>
      </c>
      <c r="I30" s="511"/>
      <c r="J30" s="38" t="s">
        <v>29</v>
      </c>
      <c r="K30" s="279" t="s">
        <v>29</v>
      </c>
      <c r="O30" s="240"/>
    </row>
    <row r="31" spans="1:15" s="75" customFormat="1" ht="18" customHeight="1" x14ac:dyDescent="0.25">
      <c r="A31" s="251" t="s">
        <v>34</v>
      </c>
      <c r="B31" s="449"/>
      <c r="C31" s="38" t="s">
        <v>29</v>
      </c>
      <c r="D31" s="279" t="s">
        <v>29</v>
      </c>
      <c r="E31" s="513"/>
      <c r="F31" s="38" t="s">
        <v>29</v>
      </c>
      <c r="G31" s="279" t="s">
        <v>29</v>
      </c>
      <c r="H31" s="251" t="s">
        <v>34</v>
      </c>
      <c r="I31" s="512"/>
      <c r="J31" s="38" t="s">
        <v>29</v>
      </c>
      <c r="K31" s="279" t="s">
        <v>29</v>
      </c>
      <c r="O31" s="240"/>
    </row>
    <row r="32" spans="1:15" s="75" customFormat="1" ht="3" customHeight="1" x14ac:dyDescent="0.25">
      <c r="A32" s="112"/>
      <c r="B32" s="54"/>
      <c r="C32" s="280"/>
      <c r="D32" s="280"/>
      <c r="E32" s="54"/>
      <c r="F32" s="280"/>
      <c r="G32" s="280"/>
      <c r="H32" s="281"/>
      <c r="I32" s="54"/>
      <c r="J32" s="282"/>
      <c r="K32" s="282"/>
      <c r="O32" s="240"/>
    </row>
    <row r="33" spans="1:11" s="75" customFormat="1" ht="18" customHeight="1" x14ac:dyDescent="0.25">
      <c r="A33" s="430" t="s">
        <v>90</v>
      </c>
      <c r="B33" s="430"/>
      <c r="C33" s="430"/>
      <c r="D33" s="430"/>
      <c r="E33" s="430"/>
      <c r="F33" s="430"/>
      <c r="G33" s="430"/>
      <c r="H33" s="505"/>
      <c r="I33" s="505"/>
      <c r="J33" s="505"/>
      <c r="K33" s="505"/>
    </row>
    <row r="34" spans="1:11" s="75" customFormat="1" ht="18" customHeight="1" x14ac:dyDescent="0.25">
      <c r="A34" s="431" t="s">
        <v>40</v>
      </c>
      <c r="B34" s="431"/>
      <c r="C34" s="431"/>
      <c r="D34" s="431"/>
      <c r="E34" s="431"/>
      <c r="F34" s="431"/>
      <c r="G34" s="431"/>
      <c r="H34" s="431"/>
      <c r="I34" s="431"/>
      <c r="J34" s="431"/>
      <c r="K34" s="431"/>
    </row>
    <row r="35" spans="1:11" x14ac:dyDescent="0.25">
      <c r="A35" s="35"/>
      <c r="B35" s="35"/>
      <c r="C35" s="35"/>
      <c r="D35" s="35"/>
      <c r="E35" s="35"/>
      <c r="F35" s="35"/>
      <c r="G35" s="36"/>
      <c r="H35" s="35"/>
      <c r="I35" s="35"/>
      <c r="J35" s="35"/>
      <c r="K35" s="36"/>
    </row>
    <row r="36" spans="1:11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</row>
    <row r="38" spans="1:1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</row>
    <row r="39" spans="1:11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</row>
  </sheetData>
  <mergeCells count="16">
    <mergeCell ref="A9:K9"/>
    <mergeCell ref="A1:K1"/>
    <mergeCell ref="A3:K3"/>
    <mergeCell ref="A5:K5"/>
    <mergeCell ref="B6:H6"/>
    <mergeCell ref="A7:K7"/>
    <mergeCell ref="A33:K33"/>
    <mergeCell ref="A34:K34"/>
    <mergeCell ref="A11:G11"/>
    <mergeCell ref="H11:K11"/>
    <mergeCell ref="B13:B18"/>
    <mergeCell ref="E13:E18"/>
    <mergeCell ref="I13:I18"/>
    <mergeCell ref="B19:B31"/>
    <mergeCell ref="E19:E31"/>
    <mergeCell ref="I19:I31"/>
  </mergeCells>
  <printOptions horizont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0443A-0E9A-4F7F-9257-BE0F7793B3D2}">
  <sheetPr>
    <tabColor theme="1"/>
  </sheetPr>
  <dimension ref="A1:K34"/>
  <sheetViews>
    <sheetView zoomScaleNormal="100" workbookViewId="0">
      <selection activeCell="K19" sqref="K19"/>
    </sheetView>
  </sheetViews>
  <sheetFormatPr defaultColWidth="9.140625" defaultRowHeight="15" x14ac:dyDescent="0.25"/>
  <cols>
    <col min="1" max="1" width="13.7109375" style="35" customWidth="1"/>
    <col min="2" max="2" width="11.7109375" style="35" customWidth="1"/>
    <col min="3" max="3" width="11.7109375" style="35" hidden="1" customWidth="1"/>
    <col min="4" max="5" width="11.7109375" style="35" customWidth="1"/>
    <col min="6" max="6" width="11.7109375" style="35" hidden="1" customWidth="1"/>
    <col min="7" max="7" width="11.7109375" style="35" customWidth="1"/>
    <col min="8" max="8" width="13.7109375" style="35" customWidth="1"/>
    <col min="9" max="9" width="11.7109375" style="35" customWidth="1"/>
    <col min="10" max="10" width="11.7109375" style="35" hidden="1" customWidth="1"/>
    <col min="11" max="11" width="11.7109375" style="35" customWidth="1"/>
    <col min="12" max="12" width="9.140625" style="35"/>
    <col min="13" max="13" width="13.42578125" style="35" customWidth="1"/>
    <col min="14" max="14" width="11.5703125" style="35" customWidth="1"/>
    <col min="15" max="16384" width="9.140625" style="35"/>
  </cols>
  <sheetData>
    <row r="1" spans="1:11" ht="60" customHeight="1" x14ac:dyDescent="0.25">
      <c r="A1" s="419" t="s">
        <v>413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</row>
    <row r="2" spans="1:11" ht="3" customHeight="1" x14ac:dyDescent="0.25">
      <c r="A2" s="247"/>
      <c r="B2" s="248"/>
      <c r="C2" s="248"/>
      <c r="D2" s="248"/>
      <c r="E2" s="248"/>
      <c r="F2" s="248"/>
      <c r="G2" s="248"/>
      <c r="H2" s="248"/>
      <c r="I2" s="248"/>
      <c r="J2" s="248"/>
      <c r="K2" s="248"/>
    </row>
    <row r="3" spans="1:11" ht="18" customHeight="1" x14ac:dyDescent="0.25">
      <c r="A3" s="421" t="s">
        <v>457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</row>
    <row r="4" spans="1:11" ht="3" customHeight="1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1" ht="2.1" customHeight="1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95.1" customHeight="1" x14ac:dyDescent="0.25">
      <c r="A6" s="437" t="s">
        <v>416</v>
      </c>
      <c r="B6" s="437"/>
      <c r="C6" s="437"/>
      <c r="D6" s="437"/>
      <c r="E6" s="437"/>
      <c r="F6" s="437"/>
      <c r="G6" s="437"/>
      <c r="H6" s="437"/>
      <c r="I6" s="437"/>
      <c r="J6" s="437"/>
      <c r="K6" s="437"/>
    </row>
    <row r="7" spans="1:11" ht="3" customHeight="1" x14ac:dyDescent="0.25">
      <c r="A7" s="39"/>
      <c r="B7" s="518"/>
      <c r="C7" s="518"/>
      <c r="D7" s="518"/>
      <c r="E7" s="518"/>
      <c r="F7" s="518"/>
      <c r="G7" s="518"/>
      <c r="H7" s="518"/>
      <c r="I7" s="79"/>
      <c r="J7" s="79"/>
      <c r="K7" s="79"/>
    </row>
    <row r="8" spans="1:11" s="261" customFormat="1" ht="18" customHeight="1" x14ac:dyDescent="0.25">
      <c r="A8" s="424" t="s">
        <v>417</v>
      </c>
      <c r="B8" s="424"/>
      <c r="C8" s="424"/>
      <c r="D8" s="424"/>
      <c r="E8" s="424"/>
      <c r="F8" s="424"/>
      <c r="G8" s="424"/>
      <c r="H8" s="424"/>
      <c r="I8" s="424"/>
      <c r="J8" s="424"/>
      <c r="K8" s="424"/>
    </row>
    <row r="9" spans="1:11" ht="3" customHeight="1" x14ac:dyDescent="0.25">
      <c r="A9" s="79"/>
      <c r="B9" s="40"/>
      <c r="C9" s="40"/>
      <c r="D9" s="40"/>
      <c r="E9" s="40"/>
      <c r="F9" s="40"/>
      <c r="G9" s="40"/>
      <c r="H9" s="40"/>
      <c r="I9" s="79"/>
      <c r="J9" s="79"/>
      <c r="K9" s="79"/>
    </row>
    <row r="10" spans="1:11" s="283" customFormat="1" ht="36" customHeight="1" x14ac:dyDescent="0.25">
      <c r="A10" s="441" t="s">
        <v>411</v>
      </c>
      <c r="B10" s="441"/>
      <c r="C10" s="441"/>
      <c r="D10" s="441"/>
      <c r="E10" s="441"/>
      <c r="F10" s="441"/>
      <c r="G10" s="441"/>
      <c r="H10" s="441"/>
      <c r="I10" s="441"/>
      <c r="J10" s="441"/>
      <c r="K10" s="441"/>
    </row>
    <row r="11" spans="1:11" ht="3" customHeight="1" x14ac:dyDescent="0.25">
      <c r="A11" s="39"/>
      <c r="B11" s="80"/>
      <c r="C11" s="80"/>
      <c r="D11" s="80"/>
      <c r="E11" s="80"/>
      <c r="F11" s="80"/>
      <c r="G11" s="80"/>
      <c r="H11" s="80"/>
      <c r="I11" s="81"/>
      <c r="J11" s="81"/>
      <c r="K11" s="81"/>
    </row>
    <row r="12" spans="1:11" ht="36" customHeight="1" x14ac:dyDescent="0.25">
      <c r="A12" s="506" t="s">
        <v>403</v>
      </c>
      <c r="B12" s="507"/>
      <c r="C12" s="507"/>
      <c r="D12" s="507"/>
      <c r="E12" s="507"/>
      <c r="F12" s="507"/>
      <c r="G12" s="508"/>
      <c r="H12" s="506" t="s">
        <v>404</v>
      </c>
      <c r="I12" s="507"/>
      <c r="J12" s="507"/>
      <c r="K12" s="508"/>
    </row>
    <row r="13" spans="1:11" ht="36" customHeight="1" x14ac:dyDescent="0.25">
      <c r="A13" s="274" t="s">
        <v>53</v>
      </c>
      <c r="B13" s="274" t="s">
        <v>38</v>
      </c>
      <c r="C13" s="274" t="s">
        <v>2</v>
      </c>
      <c r="D13" s="237" t="s">
        <v>212</v>
      </c>
      <c r="E13" s="274" t="s">
        <v>38</v>
      </c>
      <c r="F13" s="274" t="s">
        <v>2</v>
      </c>
      <c r="G13" s="237" t="s">
        <v>212</v>
      </c>
      <c r="H13" s="274" t="s">
        <v>53</v>
      </c>
      <c r="I13" s="274" t="s">
        <v>38</v>
      </c>
      <c r="J13" s="274" t="s">
        <v>2</v>
      </c>
      <c r="K13" s="237" t="s">
        <v>212</v>
      </c>
    </row>
    <row r="14" spans="1:11" s="261" customFormat="1" ht="18" customHeight="1" x14ac:dyDescent="0.25">
      <c r="A14" s="11" t="s">
        <v>43</v>
      </c>
      <c r="B14" s="513">
        <v>40</v>
      </c>
      <c r="C14" s="277">
        <v>2356.8279892562573</v>
      </c>
      <c r="D14" s="284">
        <f t="shared" ref="D14:D25" si="0">C14*1.2</f>
        <v>2828.1935871075088</v>
      </c>
      <c r="E14" s="509"/>
      <c r="F14" s="25"/>
      <c r="G14" s="41"/>
      <c r="H14" s="11" t="s">
        <v>43</v>
      </c>
      <c r="I14" s="513">
        <v>40</v>
      </c>
      <c r="J14" s="277">
        <v>1686.8041884864845</v>
      </c>
      <c r="K14" s="284">
        <f t="shared" ref="K14:K25" si="1">J14*1.2</f>
        <v>2024.1650261837813</v>
      </c>
    </row>
    <row r="15" spans="1:11" s="261" customFormat="1" ht="18" customHeight="1" x14ac:dyDescent="0.25">
      <c r="A15" s="11" t="s">
        <v>44</v>
      </c>
      <c r="B15" s="513"/>
      <c r="C15" s="277">
        <v>2855.3095326706548</v>
      </c>
      <c r="D15" s="284">
        <f t="shared" si="0"/>
        <v>3426.3714392047855</v>
      </c>
      <c r="E15" s="509"/>
      <c r="F15" s="25"/>
      <c r="G15" s="41"/>
      <c r="H15" s="11" t="s">
        <v>44</v>
      </c>
      <c r="I15" s="513"/>
      <c r="J15" s="277">
        <v>1699.8543201777638</v>
      </c>
      <c r="K15" s="284">
        <f t="shared" si="1"/>
        <v>2039.8251842133166</v>
      </c>
    </row>
    <row r="16" spans="1:11" s="261" customFormat="1" ht="18" customHeight="1" x14ac:dyDescent="0.25">
      <c r="A16" s="11" t="s">
        <v>45</v>
      </c>
      <c r="B16" s="513"/>
      <c r="C16" s="277">
        <v>3112.9562479138203</v>
      </c>
      <c r="D16" s="284">
        <f t="shared" si="0"/>
        <v>3735.5474974965841</v>
      </c>
      <c r="E16" s="509"/>
      <c r="F16" s="25"/>
      <c r="G16" s="41"/>
      <c r="H16" s="11" t="s">
        <v>45</v>
      </c>
      <c r="I16" s="513"/>
      <c r="J16" s="277">
        <v>1809.7243251597567</v>
      </c>
      <c r="K16" s="284">
        <f t="shared" si="1"/>
        <v>2171.6691901917079</v>
      </c>
    </row>
    <row r="17" spans="1:11" s="261" customFormat="1" ht="18" customHeight="1" x14ac:dyDescent="0.25">
      <c r="A17" s="11" t="s">
        <v>46</v>
      </c>
      <c r="B17" s="513"/>
      <c r="C17" s="277">
        <v>3450.5643642554969</v>
      </c>
      <c r="D17" s="284">
        <f t="shared" si="0"/>
        <v>4140.6772371065963</v>
      </c>
      <c r="E17" s="509"/>
      <c r="F17" s="25"/>
      <c r="G17" s="41"/>
      <c r="H17" s="11" t="s">
        <v>46</v>
      </c>
      <c r="I17" s="513"/>
      <c r="J17" s="277">
        <v>2339.4582004714207</v>
      </c>
      <c r="K17" s="284">
        <f t="shared" si="1"/>
        <v>2807.3498405657047</v>
      </c>
    </row>
    <row r="18" spans="1:11" s="261" customFormat="1" ht="18" customHeight="1" x14ac:dyDescent="0.25">
      <c r="A18" s="11" t="s">
        <v>47</v>
      </c>
      <c r="B18" s="513"/>
      <c r="C18" s="277">
        <v>3809.4404807457386</v>
      </c>
      <c r="D18" s="355">
        <f>'2ЦФ.00, 2ЦП.00'!D17*1.5</f>
        <v>4603.5</v>
      </c>
      <c r="E18" s="509"/>
      <c r="F18" s="25"/>
      <c r="G18" s="41"/>
      <c r="H18" s="11" t="s">
        <v>47</v>
      </c>
      <c r="I18" s="513"/>
      <c r="J18" s="277">
        <v>2552.789942112769</v>
      </c>
      <c r="K18" s="284">
        <f t="shared" si="1"/>
        <v>3063.3479305353226</v>
      </c>
    </row>
    <row r="19" spans="1:11" s="261" customFormat="1" ht="18" customHeight="1" x14ac:dyDescent="0.25">
      <c r="A19" s="11" t="s">
        <v>12</v>
      </c>
      <c r="B19" s="447">
        <v>25</v>
      </c>
      <c r="C19" s="277">
        <v>5170.8861402159464</v>
      </c>
      <c r="D19" s="284">
        <f t="shared" si="0"/>
        <v>6205.0633682591351</v>
      </c>
      <c r="E19" s="447">
        <v>16</v>
      </c>
      <c r="F19" s="277">
        <v>4827.890849495946</v>
      </c>
      <c r="G19" s="284">
        <f t="shared" ref="G19:G25" si="2">F19*1.2</f>
        <v>5793.4690193951346</v>
      </c>
      <c r="H19" s="11" t="s">
        <v>12</v>
      </c>
      <c r="I19" s="447">
        <v>25</v>
      </c>
      <c r="J19" s="277">
        <v>3473.104102833202</v>
      </c>
      <c r="K19" s="355">
        <f>'2ЦФ.00, 2ЦП.00'!K18*1.5</f>
        <v>4185</v>
      </c>
    </row>
    <row r="20" spans="1:11" s="261" customFormat="1" ht="18" customHeight="1" x14ac:dyDescent="0.25">
      <c r="A20" s="11" t="s">
        <v>48</v>
      </c>
      <c r="B20" s="448"/>
      <c r="C20" s="277">
        <v>7387.8098975600515</v>
      </c>
      <c r="D20" s="284">
        <f t="shared" si="0"/>
        <v>8865.3718770720607</v>
      </c>
      <c r="E20" s="448"/>
      <c r="F20" s="277">
        <v>7093.4313721656354</v>
      </c>
      <c r="G20" s="284">
        <f t="shared" si="2"/>
        <v>8512.1176465987628</v>
      </c>
      <c r="H20" s="11" t="s">
        <v>48</v>
      </c>
      <c r="I20" s="448"/>
      <c r="J20" s="277">
        <v>4753.3064291100927</v>
      </c>
      <c r="K20" s="284">
        <f t="shared" si="1"/>
        <v>5703.9677149321114</v>
      </c>
    </row>
    <row r="21" spans="1:11" s="261" customFormat="1" ht="18" customHeight="1" x14ac:dyDescent="0.25">
      <c r="A21" s="11" t="s">
        <v>15</v>
      </c>
      <c r="B21" s="448"/>
      <c r="C21" s="277">
        <v>9711.3100632529204</v>
      </c>
      <c r="D21" s="284">
        <f t="shared" si="0"/>
        <v>11653.572075903505</v>
      </c>
      <c r="E21" s="448"/>
      <c r="F21" s="277">
        <v>8371.6631266890854</v>
      </c>
      <c r="G21" s="284">
        <f t="shared" si="2"/>
        <v>10045.995752026902</v>
      </c>
      <c r="H21" s="11" t="s">
        <v>15</v>
      </c>
      <c r="I21" s="448"/>
      <c r="J21" s="277">
        <v>5841.5496739714999</v>
      </c>
      <c r="K21" s="284">
        <f t="shared" si="1"/>
        <v>7009.8596087657997</v>
      </c>
    </row>
    <row r="22" spans="1:11" s="261" customFormat="1" ht="18" customHeight="1" x14ac:dyDescent="0.25">
      <c r="A22" s="11" t="s">
        <v>17</v>
      </c>
      <c r="B22" s="448"/>
      <c r="C22" s="277">
        <v>20208.029770083343</v>
      </c>
      <c r="D22" s="284">
        <f t="shared" si="0"/>
        <v>24249.635724100011</v>
      </c>
      <c r="E22" s="448"/>
      <c r="F22" s="277">
        <v>18937.919180093533</v>
      </c>
      <c r="G22" s="284">
        <f t="shared" si="2"/>
        <v>22725.503016112238</v>
      </c>
      <c r="H22" s="11" t="s">
        <v>17</v>
      </c>
      <c r="I22" s="448"/>
      <c r="J22" s="277">
        <v>13081.125265429871</v>
      </c>
      <c r="K22" s="284">
        <f t="shared" si="1"/>
        <v>15697.350318515844</v>
      </c>
    </row>
    <row r="23" spans="1:11" s="261" customFormat="1" ht="18" customHeight="1" x14ac:dyDescent="0.25">
      <c r="A23" s="11" t="s">
        <v>49</v>
      </c>
      <c r="B23" s="448"/>
      <c r="C23" s="277">
        <v>28205.380747087973</v>
      </c>
      <c r="D23" s="284">
        <f t="shared" si="0"/>
        <v>33846.456896505566</v>
      </c>
      <c r="E23" s="448"/>
      <c r="F23" s="277">
        <v>23783.084655225368</v>
      </c>
      <c r="G23" s="284">
        <f t="shared" si="2"/>
        <v>28539.701586270439</v>
      </c>
      <c r="H23" s="11" t="s">
        <v>49</v>
      </c>
      <c r="I23" s="448"/>
      <c r="J23" s="277">
        <v>15128.815234576994</v>
      </c>
      <c r="K23" s="284">
        <f t="shared" si="1"/>
        <v>18154.578281492391</v>
      </c>
    </row>
    <row r="24" spans="1:11" s="261" customFormat="1" ht="18" customHeight="1" x14ac:dyDescent="0.25">
      <c r="A24" s="11" t="s">
        <v>21</v>
      </c>
      <c r="B24" s="448"/>
      <c r="C24" s="277">
        <v>45835.054667734272</v>
      </c>
      <c r="D24" s="284">
        <f t="shared" si="0"/>
        <v>55002.065601281123</v>
      </c>
      <c r="E24" s="448"/>
      <c r="F24" s="277">
        <v>44913.772959521688</v>
      </c>
      <c r="G24" s="284">
        <f t="shared" si="2"/>
        <v>53896.527551426021</v>
      </c>
      <c r="H24" s="11" t="s">
        <v>21</v>
      </c>
      <c r="I24" s="448"/>
      <c r="J24" s="277">
        <v>30683.556425285031</v>
      </c>
      <c r="K24" s="284">
        <f t="shared" si="1"/>
        <v>36820.267710342036</v>
      </c>
    </row>
    <row r="25" spans="1:11" s="261" customFormat="1" ht="18" customHeight="1" x14ac:dyDescent="0.25">
      <c r="A25" s="11" t="s">
        <v>23</v>
      </c>
      <c r="B25" s="448"/>
      <c r="C25" s="277">
        <v>85523.898633177625</v>
      </c>
      <c r="D25" s="284">
        <f t="shared" si="0"/>
        <v>102628.67835981314</v>
      </c>
      <c r="E25" s="448"/>
      <c r="F25" s="277">
        <v>79522.221536112513</v>
      </c>
      <c r="G25" s="284">
        <f t="shared" si="2"/>
        <v>95426.665843335009</v>
      </c>
      <c r="H25" s="11" t="s">
        <v>23</v>
      </c>
      <c r="I25" s="448"/>
      <c r="J25" s="277">
        <v>56130.408407574148</v>
      </c>
      <c r="K25" s="284">
        <f t="shared" si="1"/>
        <v>67356.490089088969</v>
      </c>
    </row>
    <row r="26" spans="1:11" s="261" customFormat="1" ht="18" customHeight="1" x14ac:dyDescent="0.25">
      <c r="A26" s="11" t="s">
        <v>25</v>
      </c>
      <c r="B26" s="448"/>
      <c r="C26" s="38" t="s">
        <v>29</v>
      </c>
      <c r="D26" s="38" t="s">
        <v>29</v>
      </c>
      <c r="E26" s="448"/>
      <c r="F26" s="38" t="s">
        <v>29</v>
      </c>
      <c r="G26" s="38" t="s">
        <v>29</v>
      </c>
      <c r="H26" s="11" t="s">
        <v>25</v>
      </c>
      <c r="I26" s="448"/>
      <c r="J26" s="38" t="s">
        <v>29</v>
      </c>
      <c r="K26" s="38" t="s">
        <v>29</v>
      </c>
    </row>
    <row r="27" spans="1:11" s="261" customFormat="1" ht="18" customHeight="1" x14ac:dyDescent="0.25">
      <c r="A27" s="11" t="s">
        <v>27</v>
      </c>
      <c r="B27" s="448"/>
      <c r="C27" s="38" t="s">
        <v>29</v>
      </c>
      <c r="D27" s="38" t="s">
        <v>29</v>
      </c>
      <c r="E27" s="448"/>
      <c r="F27" s="38" t="s">
        <v>29</v>
      </c>
      <c r="G27" s="38" t="s">
        <v>29</v>
      </c>
      <c r="H27" s="11" t="s">
        <v>27</v>
      </c>
      <c r="I27" s="448"/>
      <c r="J27" s="38" t="s">
        <v>29</v>
      </c>
      <c r="K27" s="38" t="s">
        <v>29</v>
      </c>
    </row>
    <row r="28" spans="1:11" s="261" customFormat="1" ht="18" customHeight="1" x14ac:dyDescent="0.25">
      <c r="A28" s="11" t="s">
        <v>50</v>
      </c>
      <c r="B28" s="448"/>
      <c r="C28" s="38" t="s">
        <v>29</v>
      </c>
      <c r="D28" s="38" t="s">
        <v>29</v>
      </c>
      <c r="E28" s="448"/>
      <c r="F28" s="38" t="s">
        <v>29</v>
      </c>
      <c r="G28" s="38" t="s">
        <v>29</v>
      </c>
      <c r="H28" s="11" t="s">
        <v>50</v>
      </c>
      <c r="I28" s="448"/>
      <c r="J28" s="38" t="s">
        <v>29</v>
      </c>
      <c r="K28" s="38" t="s">
        <v>29</v>
      </c>
    </row>
    <row r="29" spans="1:11" s="261" customFormat="1" ht="18" customHeight="1" x14ac:dyDescent="0.25">
      <c r="A29" s="11" t="s">
        <v>31</v>
      </c>
      <c r="B29" s="448"/>
      <c r="C29" s="38" t="s">
        <v>29</v>
      </c>
      <c r="D29" s="38" t="s">
        <v>29</v>
      </c>
      <c r="E29" s="448"/>
      <c r="F29" s="38" t="s">
        <v>29</v>
      </c>
      <c r="G29" s="38" t="s">
        <v>29</v>
      </c>
      <c r="H29" s="11" t="s">
        <v>31</v>
      </c>
      <c r="I29" s="448"/>
      <c r="J29" s="38" t="s">
        <v>29</v>
      </c>
      <c r="K29" s="38" t="s">
        <v>29</v>
      </c>
    </row>
    <row r="30" spans="1:11" s="261" customFormat="1" ht="18" customHeight="1" x14ac:dyDescent="0.25">
      <c r="A30" s="11" t="s">
        <v>51</v>
      </c>
      <c r="B30" s="448"/>
      <c r="C30" s="38" t="s">
        <v>29</v>
      </c>
      <c r="D30" s="38" t="s">
        <v>29</v>
      </c>
      <c r="E30" s="448"/>
      <c r="F30" s="38" t="s">
        <v>29</v>
      </c>
      <c r="G30" s="38" t="s">
        <v>29</v>
      </c>
      <c r="H30" s="11" t="s">
        <v>51</v>
      </c>
      <c r="I30" s="448"/>
      <c r="J30" s="38" t="s">
        <v>29</v>
      </c>
      <c r="K30" s="38" t="s">
        <v>29</v>
      </c>
    </row>
    <row r="31" spans="1:11" s="261" customFormat="1" ht="18" customHeight="1" x14ac:dyDescent="0.25">
      <c r="A31" s="11" t="s">
        <v>52</v>
      </c>
      <c r="B31" s="449"/>
      <c r="C31" s="38" t="s">
        <v>29</v>
      </c>
      <c r="D31" s="38" t="s">
        <v>29</v>
      </c>
      <c r="E31" s="449"/>
      <c r="F31" s="38" t="s">
        <v>29</v>
      </c>
      <c r="G31" s="38" t="s">
        <v>29</v>
      </c>
      <c r="H31" s="11" t="s">
        <v>52</v>
      </c>
      <c r="I31" s="449"/>
      <c r="J31" s="38" t="s">
        <v>29</v>
      </c>
      <c r="K31" s="38" t="s">
        <v>29</v>
      </c>
    </row>
    <row r="32" spans="1:11" s="261" customFormat="1" ht="3" customHeight="1" x14ac:dyDescent="0.25">
      <c r="A32" s="112"/>
      <c r="B32" s="54"/>
      <c r="C32" s="280"/>
      <c r="D32" s="280"/>
      <c r="E32" s="54"/>
      <c r="F32" s="280"/>
      <c r="G32" s="280"/>
      <c r="H32" s="281"/>
      <c r="I32" s="54"/>
      <c r="J32" s="282"/>
      <c r="K32" s="282"/>
    </row>
    <row r="33" spans="1:11" s="261" customFormat="1" ht="18" customHeight="1" x14ac:dyDescent="0.25">
      <c r="A33" s="430" t="s">
        <v>303</v>
      </c>
      <c r="B33" s="430"/>
      <c r="C33" s="430"/>
      <c r="D33" s="430"/>
      <c r="E33" s="430"/>
      <c r="F33" s="430"/>
      <c r="G33" s="430"/>
      <c r="H33" s="505"/>
      <c r="I33" s="505"/>
      <c r="J33" s="505"/>
      <c r="K33" s="505"/>
    </row>
    <row r="34" spans="1:11" s="261" customFormat="1" ht="18" customHeight="1" x14ac:dyDescent="0.25">
      <c r="A34" s="431" t="s">
        <v>40</v>
      </c>
      <c r="B34" s="431"/>
      <c r="C34" s="431"/>
      <c r="D34" s="431"/>
      <c r="E34" s="431"/>
      <c r="F34" s="431"/>
      <c r="G34" s="431"/>
      <c r="H34" s="431"/>
      <c r="I34" s="431"/>
      <c r="J34" s="431"/>
      <c r="K34" s="431"/>
    </row>
  </sheetData>
  <mergeCells count="16">
    <mergeCell ref="A10:K10"/>
    <mergeCell ref="A1:K1"/>
    <mergeCell ref="A3:K3"/>
    <mergeCell ref="A6:K6"/>
    <mergeCell ref="B7:H7"/>
    <mergeCell ref="A8:K8"/>
    <mergeCell ref="A33:K33"/>
    <mergeCell ref="A34:K34"/>
    <mergeCell ref="A12:G12"/>
    <mergeCell ref="H12:K12"/>
    <mergeCell ref="B14:B18"/>
    <mergeCell ref="E14:E18"/>
    <mergeCell ref="I14:I18"/>
    <mergeCell ref="B19:B31"/>
    <mergeCell ref="E19:E31"/>
    <mergeCell ref="I19:I31"/>
  </mergeCells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4F711-656D-4D79-B3E8-F53996178466}">
  <sheetPr>
    <tabColor theme="4"/>
  </sheetPr>
  <dimension ref="A1:G24"/>
  <sheetViews>
    <sheetView workbookViewId="0">
      <selection activeCell="G19" sqref="G19:G24"/>
    </sheetView>
  </sheetViews>
  <sheetFormatPr defaultRowHeight="15" x14ac:dyDescent="0.25"/>
  <cols>
    <col min="1" max="1" width="22.7109375" customWidth="1"/>
    <col min="2" max="2" width="18.7109375" customWidth="1"/>
    <col min="3" max="3" width="18.7109375" hidden="1" customWidth="1"/>
    <col min="4" max="5" width="18.7109375" customWidth="1"/>
    <col min="6" max="6" width="18.7109375" hidden="1" customWidth="1"/>
    <col min="7" max="7" width="18.7109375" customWidth="1"/>
    <col min="9" max="9" width="15.7109375" customWidth="1"/>
  </cols>
  <sheetData>
    <row r="1" spans="1:7" ht="60" customHeight="1" x14ac:dyDescent="0.25">
      <c r="A1" s="419" t="s">
        <v>413</v>
      </c>
      <c r="B1" s="420"/>
      <c r="C1" s="420"/>
      <c r="D1" s="420"/>
      <c r="E1" s="420"/>
      <c r="F1" s="420"/>
      <c r="G1" s="420"/>
    </row>
    <row r="2" spans="1:7" ht="3" customHeight="1" x14ac:dyDescent="0.25">
      <c r="A2" s="1"/>
      <c r="B2" s="1"/>
      <c r="C2" s="1"/>
      <c r="D2" s="1"/>
      <c r="E2" s="1"/>
      <c r="F2" s="1"/>
      <c r="G2" s="1"/>
    </row>
    <row r="3" spans="1:7" ht="21.75" customHeight="1" x14ac:dyDescent="0.25">
      <c r="A3" s="421" t="s">
        <v>399</v>
      </c>
      <c r="B3" s="421"/>
      <c r="C3" s="421"/>
      <c r="D3" s="421"/>
      <c r="E3" s="421"/>
      <c r="F3" s="421"/>
      <c r="G3" s="421"/>
    </row>
    <row r="4" spans="1:7" ht="3" customHeight="1" x14ac:dyDescent="0.25">
      <c r="A4" s="249"/>
      <c r="B4" s="249"/>
      <c r="C4" s="249"/>
      <c r="D4" s="249"/>
      <c r="E4" s="249"/>
      <c r="F4" s="249"/>
      <c r="G4" s="249"/>
    </row>
    <row r="5" spans="1:7" ht="99" customHeight="1" x14ac:dyDescent="0.25">
      <c r="A5" s="422" t="s">
        <v>418</v>
      </c>
      <c r="B5" s="440"/>
      <c r="C5" s="440"/>
      <c r="D5" s="440"/>
      <c r="E5" s="440"/>
      <c r="F5" s="440"/>
      <c r="G5" s="440"/>
    </row>
    <row r="6" spans="1:7" ht="3" customHeight="1" x14ac:dyDescent="0.25">
      <c r="A6" s="1"/>
      <c r="B6" s="1"/>
      <c r="C6" s="1"/>
      <c r="D6" s="1"/>
      <c r="E6" s="1"/>
      <c r="F6" s="1"/>
      <c r="G6" s="1"/>
    </row>
    <row r="7" spans="1:7" s="275" customFormat="1" ht="18" customHeight="1" x14ac:dyDescent="0.25">
      <c r="A7" s="517" t="s">
        <v>419</v>
      </c>
      <c r="B7" s="517"/>
      <c r="C7" s="517"/>
      <c r="D7" s="517"/>
      <c r="E7" s="517"/>
      <c r="F7" s="517"/>
      <c r="G7" s="517"/>
    </row>
    <row r="8" spans="1:7" ht="3" customHeight="1" x14ac:dyDescent="0.25">
      <c r="A8" s="82"/>
      <c r="B8" s="82"/>
      <c r="C8" s="82"/>
      <c r="D8" s="82"/>
      <c r="E8" s="82"/>
      <c r="F8" s="82"/>
      <c r="G8" s="82"/>
    </row>
    <row r="9" spans="1:7" s="285" customFormat="1" ht="36" customHeight="1" x14ac:dyDescent="0.25">
      <c r="A9" s="520" t="s">
        <v>420</v>
      </c>
      <c r="B9" s="521"/>
      <c r="C9" s="521"/>
      <c r="D9" s="521"/>
      <c r="E9" s="521"/>
      <c r="F9" s="521"/>
      <c r="G9" s="521"/>
    </row>
    <row r="10" spans="1:7" ht="3" customHeight="1" x14ac:dyDescent="0.25">
      <c r="A10" s="1"/>
      <c r="B10" s="1"/>
      <c r="C10" s="1"/>
      <c r="D10" s="1"/>
      <c r="E10" s="1"/>
      <c r="F10" s="1"/>
      <c r="G10" s="1"/>
    </row>
    <row r="11" spans="1:7" ht="18" customHeight="1" x14ac:dyDescent="0.25">
      <c r="A11" s="522" t="s">
        <v>421</v>
      </c>
      <c r="B11" s="496"/>
      <c r="C11" s="496"/>
      <c r="D11" s="496"/>
      <c r="E11" s="496"/>
      <c r="F11" s="496"/>
      <c r="G11" s="497"/>
    </row>
    <row r="12" spans="1:7" ht="18" customHeight="1" x14ac:dyDescent="0.25">
      <c r="A12" s="24" t="s">
        <v>53</v>
      </c>
      <c r="B12" s="24" t="s">
        <v>38</v>
      </c>
      <c r="C12" s="24" t="s">
        <v>2</v>
      </c>
      <c r="D12" s="24" t="s">
        <v>212</v>
      </c>
      <c r="E12" s="24" t="s">
        <v>38</v>
      </c>
      <c r="F12" s="25" t="s">
        <v>39</v>
      </c>
      <c r="G12" s="24" t="s">
        <v>212</v>
      </c>
    </row>
    <row r="13" spans="1:7" ht="18" customHeight="1" x14ac:dyDescent="0.25">
      <c r="A13" s="286" t="s">
        <v>6</v>
      </c>
      <c r="B13" s="519">
        <v>40</v>
      </c>
      <c r="C13" s="287">
        <v>1405.2993265677967</v>
      </c>
      <c r="D13" s="324">
        <f>C13*1.2</f>
        <v>1686.3591918813561</v>
      </c>
      <c r="E13" s="519"/>
      <c r="F13" s="288"/>
      <c r="G13" s="289"/>
    </row>
    <row r="14" spans="1:7" ht="18" customHeight="1" x14ac:dyDescent="0.25">
      <c r="A14" s="286" t="s">
        <v>7</v>
      </c>
      <c r="B14" s="519"/>
      <c r="C14" s="287">
        <v>1824.6919079078393</v>
      </c>
      <c r="D14" s="324">
        <f t="shared" ref="D14:D24" si="0">C14*1.2</f>
        <v>2189.630289489407</v>
      </c>
      <c r="E14" s="519"/>
      <c r="F14" s="288"/>
      <c r="G14" s="289"/>
    </row>
    <row r="15" spans="1:7" ht="18" customHeight="1" x14ac:dyDescent="0.25">
      <c r="A15" s="286" t="s">
        <v>8</v>
      </c>
      <c r="B15" s="519"/>
      <c r="C15" s="287">
        <v>1988.2178589088985</v>
      </c>
      <c r="D15" s="324">
        <f t="shared" si="0"/>
        <v>2385.8614306906779</v>
      </c>
      <c r="E15" s="519"/>
      <c r="F15" s="288"/>
      <c r="G15" s="289"/>
    </row>
    <row r="16" spans="1:7" ht="18" customHeight="1" x14ac:dyDescent="0.25">
      <c r="A16" s="286" t="s">
        <v>9</v>
      </c>
      <c r="B16" s="519"/>
      <c r="C16" s="287">
        <v>2069.7973417372887</v>
      </c>
      <c r="D16" s="324">
        <f t="shared" si="0"/>
        <v>2483.7568100847461</v>
      </c>
      <c r="E16" s="519"/>
      <c r="F16" s="288"/>
      <c r="G16" s="289"/>
    </row>
    <row r="17" spans="1:7" ht="18" customHeight="1" x14ac:dyDescent="0.25">
      <c r="A17" s="286" t="s">
        <v>10</v>
      </c>
      <c r="B17" s="519"/>
      <c r="C17" s="287">
        <v>2459.197335322564</v>
      </c>
      <c r="D17" s="324">
        <f t="shared" si="0"/>
        <v>2951.0368023870765</v>
      </c>
      <c r="E17" s="519"/>
      <c r="F17" s="288"/>
      <c r="G17" s="289"/>
    </row>
    <row r="18" spans="1:7" ht="18" customHeight="1" x14ac:dyDescent="0.25">
      <c r="A18" s="286" t="s">
        <v>11</v>
      </c>
      <c r="B18" s="519"/>
      <c r="C18" s="287">
        <v>2757.4300141588992</v>
      </c>
      <c r="D18" s="324">
        <f t="shared" si="0"/>
        <v>3308.9160169906791</v>
      </c>
      <c r="E18" s="519"/>
      <c r="F18" s="288"/>
      <c r="G18" s="289"/>
    </row>
    <row r="19" spans="1:7" ht="18" customHeight="1" x14ac:dyDescent="0.25">
      <c r="A19" s="286" t="s">
        <v>13</v>
      </c>
      <c r="B19" s="519">
        <v>25</v>
      </c>
      <c r="C19" s="287">
        <v>4728.0764109029378</v>
      </c>
      <c r="D19" s="324">
        <f t="shared" si="0"/>
        <v>5673.691693083525</v>
      </c>
      <c r="E19" s="519">
        <v>16</v>
      </c>
      <c r="F19" s="287">
        <v>4549.5173130349576</v>
      </c>
      <c r="G19" s="324">
        <f t="shared" ref="G19:G24" si="1">F19*1.2</f>
        <v>5459.4207756419491</v>
      </c>
    </row>
    <row r="20" spans="1:7" ht="18" customHeight="1" x14ac:dyDescent="0.25">
      <c r="A20" s="286" t="s">
        <v>14</v>
      </c>
      <c r="B20" s="519"/>
      <c r="C20" s="287">
        <v>5986.3432260966101</v>
      </c>
      <c r="D20" s="324">
        <f t="shared" si="0"/>
        <v>7183.6118713159321</v>
      </c>
      <c r="E20" s="519"/>
      <c r="F20" s="287">
        <v>5836.2119683207638</v>
      </c>
      <c r="G20" s="324">
        <f t="shared" si="1"/>
        <v>7003.4543619849164</v>
      </c>
    </row>
    <row r="21" spans="1:7" ht="18" customHeight="1" x14ac:dyDescent="0.25">
      <c r="A21" s="286" t="s">
        <v>16</v>
      </c>
      <c r="B21" s="519"/>
      <c r="C21" s="287">
        <v>12883.305943983052</v>
      </c>
      <c r="D21" s="324">
        <f t="shared" si="0"/>
        <v>15459.967132779662</v>
      </c>
      <c r="E21" s="519"/>
      <c r="F21" s="287">
        <v>11967.064032838112</v>
      </c>
      <c r="G21" s="324">
        <f t="shared" si="1"/>
        <v>14360.476839405734</v>
      </c>
    </row>
    <row r="22" spans="1:7" ht="18" customHeight="1" x14ac:dyDescent="0.25">
      <c r="A22" s="286" t="s">
        <v>18</v>
      </c>
      <c r="B22" s="519"/>
      <c r="C22" s="287">
        <v>15996.991081884631</v>
      </c>
      <c r="D22" s="324">
        <f t="shared" si="0"/>
        <v>19196.389298261558</v>
      </c>
      <c r="E22" s="519"/>
      <c r="F22" s="287">
        <v>15126.806959741378</v>
      </c>
      <c r="G22" s="324">
        <f t="shared" si="1"/>
        <v>18152.168351689652</v>
      </c>
    </row>
    <row r="23" spans="1:7" ht="18" customHeight="1" x14ac:dyDescent="0.25">
      <c r="A23" s="286" t="s">
        <v>20</v>
      </c>
      <c r="B23" s="519"/>
      <c r="C23" s="287">
        <v>27131.116406992063</v>
      </c>
      <c r="D23" s="324">
        <f t="shared" si="0"/>
        <v>32557.339688390475</v>
      </c>
      <c r="E23" s="519"/>
      <c r="F23" s="287">
        <v>22695.972411863138</v>
      </c>
      <c r="G23" s="324">
        <f t="shared" si="1"/>
        <v>27235.166894235765</v>
      </c>
    </row>
    <row r="24" spans="1:7" ht="18" customHeight="1" x14ac:dyDescent="0.25">
      <c r="A24" s="286" t="s">
        <v>22</v>
      </c>
      <c r="B24" s="519"/>
      <c r="C24" s="287">
        <v>48965.240780700013</v>
      </c>
      <c r="D24" s="324">
        <f t="shared" si="0"/>
        <v>58758.288936840014</v>
      </c>
      <c r="E24" s="519"/>
      <c r="F24" s="287">
        <v>44848.491058296626</v>
      </c>
      <c r="G24" s="324">
        <f t="shared" si="1"/>
        <v>53818.189269955947</v>
      </c>
    </row>
  </sheetData>
  <mergeCells count="10">
    <mergeCell ref="B13:B18"/>
    <mergeCell ref="E13:E18"/>
    <mergeCell ref="B19:B24"/>
    <mergeCell ref="E19:E24"/>
    <mergeCell ref="A1:G1"/>
    <mergeCell ref="A3:G3"/>
    <mergeCell ref="A5:G5"/>
    <mergeCell ref="A7:G7"/>
    <mergeCell ref="A9:G9"/>
    <mergeCell ref="A11:G11"/>
  </mergeCells>
  <printOptions horizont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E1580-C47C-4502-829C-AD800FF2258F}">
  <sheetPr>
    <tabColor theme="4"/>
  </sheetPr>
  <dimension ref="A1:G23"/>
  <sheetViews>
    <sheetView zoomScaleNormal="100" workbookViewId="0">
      <selection activeCell="G18" sqref="G18:G23"/>
    </sheetView>
  </sheetViews>
  <sheetFormatPr defaultRowHeight="15" x14ac:dyDescent="0.25"/>
  <cols>
    <col min="1" max="1" width="22.7109375" customWidth="1"/>
    <col min="2" max="2" width="18.7109375" customWidth="1"/>
    <col min="3" max="3" width="18.7109375" hidden="1" customWidth="1"/>
    <col min="4" max="5" width="18.7109375" customWidth="1"/>
    <col min="6" max="6" width="18.7109375" hidden="1" customWidth="1"/>
    <col min="7" max="7" width="18.7109375" customWidth="1"/>
    <col min="9" max="9" width="16.140625" customWidth="1"/>
  </cols>
  <sheetData>
    <row r="1" spans="1:7" ht="60" customHeight="1" x14ac:dyDescent="0.25">
      <c r="A1" s="419" t="s">
        <v>413</v>
      </c>
      <c r="B1" s="420"/>
      <c r="C1" s="420"/>
      <c r="D1" s="420"/>
      <c r="E1" s="420"/>
      <c r="F1" s="420"/>
      <c r="G1" s="420"/>
    </row>
    <row r="2" spans="1:7" ht="3" customHeight="1" x14ac:dyDescent="0.25">
      <c r="A2" s="247"/>
      <c r="B2" s="248"/>
      <c r="C2" s="248"/>
      <c r="D2" s="248"/>
      <c r="E2" s="248"/>
      <c r="F2" s="248"/>
      <c r="G2" s="248"/>
    </row>
    <row r="3" spans="1:7" ht="24.75" customHeight="1" x14ac:dyDescent="0.25">
      <c r="A3" s="421" t="s">
        <v>399</v>
      </c>
      <c r="B3" s="421"/>
      <c r="C3" s="421"/>
      <c r="D3" s="421"/>
      <c r="E3" s="421"/>
      <c r="F3" s="421"/>
      <c r="G3" s="421"/>
    </row>
    <row r="4" spans="1:7" ht="3" customHeight="1" x14ac:dyDescent="0.25">
      <c r="A4" s="249"/>
      <c r="B4" s="249"/>
      <c r="C4" s="249"/>
      <c r="D4" s="249"/>
      <c r="E4" s="249"/>
      <c r="F4" s="249"/>
      <c r="G4" s="249"/>
    </row>
    <row r="5" spans="1:7" ht="95.1" customHeight="1" x14ac:dyDescent="0.25">
      <c r="A5" s="422" t="s">
        <v>422</v>
      </c>
      <c r="B5" s="440"/>
      <c r="C5" s="440"/>
      <c r="D5" s="440"/>
      <c r="E5" s="440"/>
      <c r="F5" s="440"/>
      <c r="G5" s="440"/>
    </row>
    <row r="6" spans="1:7" ht="3" customHeight="1" x14ac:dyDescent="0.25">
      <c r="A6" s="1"/>
      <c r="B6" s="1"/>
      <c r="C6" s="1"/>
      <c r="D6" s="1"/>
      <c r="E6" s="1"/>
      <c r="F6" s="1"/>
      <c r="G6" s="1"/>
    </row>
    <row r="7" spans="1:7" s="275" customFormat="1" ht="18" customHeight="1" x14ac:dyDescent="0.25">
      <c r="A7" s="517" t="s">
        <v>419</v>
      </c>
      <c r="B7" s="517"/>
      <c r="C7" s="517"/>
      <c r="D7" s="517"/>
      <c r="E7" s="517"/>
      <c r="F7" s="517"/>
      <c r="G7" s="517"/>
    </row>
    <row r="8" spans="1:7" ht="3" customHeight="1" x14ac:dyDescent="0.25">
      <c r="A8" s="82"/>
      <c r="B8" s="82"/>
      <c r="C8" s="82"/>
      <c r="D8" s="82"/>
      <c r="E8" s="82"/>
      <c r="F8" s="82"/>
      <c r="G8" s="82"/>
    </row>
    <row r="9" spans="1:7" s="285" customFormat="1" ht="36" customHeight="1" x14ac:dyDescent="0.25">
      <c r="A9" s="520" t="s">
        <v>420</v>
      </c>
      <c r="B9" s="521"/>
      <c r="C9" s="521"/>
      <c r="D9" s="521"/>
      <c r="E9" s="521"/>
      <c r="F9" s="521"/>
      <c r="G9" s="521"/>
    </row>
    <row r="10" spans="1:7" ht="3" customHeight="1" x14ac:dyDescent="0.25">
      <c r="A10" s="1"/>
      <c r="B10" s="1"/>
      <c r="C10" s="1"/>
      <c r="D10" s="1"/>
      <c r="E10" s="1"/>
      <c r="F10" s="1"/>
      <c r="G10" s="1"/>
    </row>
    <row r="11" spans="1:7" ht="20.25" customHeight="1" x14ac:dyDescent="0.25">
      <c r="A11" s="523" t="s">
        <v>423</v>
      </c>
      <c r="B11" s="524"/>
      <c r="C11" s="524"/>
      <c r="D11" s="524"/>
      <c r="E11" s="524"/>
      <c r="F11" s="524"/>
      <c r="G11" s="525"/>
    </row>
    <row r="12" spans="1:7" ht="18" customHeight="1" x14ac:dyDescent="0.25">
      <c r="A12" s="24" t="s">
        <v>53</v>
      </c>
      <c r="B12" s="24" t="s">
        <v>38</v>
      </c>
      <c r="C12" s="25" t="s">
        <v>2</v>
      </c>
      <c r="D12" s="24" t="s">
        <v>212</v>
      </c>
      <c r="E12" s="24" t="s">
        <v>38</v>
      </c>
      <c r="F12" s="25" t="s">
        <v>39</v>
      </c>
      <c r="G12" s="24" t="s">
        <v>212</v>
      </c>
    </row>
    <row r="13" spans="1:7" s="273" customFormat="1" ht="18" customHeight="1" x14ac:dyDescent="0.25">
      <c r="A13" s="286" t="s">
        <v>43</v>
      </c>
      <c r="B13" s="519">
        <v>40</v>
      </c>
      <c r="C13" s="287">
        <v>1428.0115181996821</v>
      </c>
      <c r="D13" s="324">
        <f t="shared" ref="D13:D23" si="0">C13*1.2</f>
        <v>1713.6138218396184</v>
      </c>
      <c r="E13" s="519"/>
      <c r="F13" s="290"/>
      <c r="G13" s="291"/>
    </row>
    <row r="14" spans="1:7" s="273" customFormat="1" ht="18" customHeight="1" x14ac:dyDescent="0.25">
      <c r="A14" s="286" t="s">
        <v>44</v>
      </c>
      <c r="B14" s="519"/>
      <c r="C14" s="287">
        <v>1730.4445111128182</v>
      </c>
      <c r="D14" s="324">
        <f t="shared" si="0"/>
        <v>2076.5334133353817</v>
      </c>
      <c r="E14" s="519"/>
      <c r="F14" s="290"/>
      <c r="G14" s="291"/>
    </row>
    <row r="15" spans="1:7" s="273" customFormat="1" ht="18" customHeight="1" x14ac:dyDescent="0.25">
      <c r="A15" s="286" t="s">
        <v>45</v>
      </c>
      <c r="B15" s="519"/>
      <c r="C15" s="287">
        <v>1885.4772844576273</v>
      </c>
      <c r="D15" s="324">
        <f t="shared" si="0"/>
        <v>2262.5727413491527</v>
      </c>
      <c r="E15" s="519"/>
      <c r="F15" s="290"/>
      <c r="G15" s="291"/>
    </row>
    <row r="16" spans="1:7" s="273" customFormat="1" ht="18" customHeight="1" x14ac:dyDescent="0.25">
      <c r="A16" s="286" t="s">
        <v>46</v>
      </c>
      <c r="B16" s="519"/>
      <c r="C16" s="287">
        <v>2211.4108696724052</v>
      </c>
      <c r="D16" s="324">
        <f t="shared" si="0"/>
        <v>2653.693043606886</v>
      </c>
      <c r="E16" s="519"/>
      <c r="F16" s="290"/>
      <c r="G16" s="291"/>
    </row>
    <row r="17" spans="1:7" s="273" customFormat="1" ht="18" customHeight="1" x14ac:dyDescent="0.25">
      <c r="A17" s="286" t="s">
        <v>47</v>
      </c>
      <c r="B17" s="519"/>
      <c r="C17" s="287">
        <v>2441.2707808569926</v>
      </c>
      <c r="D17" s="324">
        <f t="shared" si="0"/>
        <v>2929.5249370283909</v>
      </c>
      <c r="E17" s="519"/>
      <c r="F17" s="290"/>
      <c r="G17" s="291"/>
    </row>
    <row r="18" spans="1:7" s="273" customFormat="1" ht="18" customHeight="1" x14ac:dyDescent="0.25">
      <c r="A18" s="286" t="s">
        <v>12</v>
      </c>
      <c r="B18" s="519">
        <v>25</v>
      </c>
      <c r="C18" s="287">
        <v>3313.4831496002384</v>
      </c>
      <c r="D18" s="324">
        <f t="shared" si="0"/>
        <v>3976.179779520286</v>
      </c>
      <c r="E18" s="519">
        <v>16</v>
      </c>
      <c r="F18" s="287">
        <v>3218.0944839883477</v>
      </c>
      <c r="G18" s="324">
        <f t="shared" ref="G18:G23" si="1">F18*1.2</f>
        <v>3861.7133807860173</v>
      </c>
    </row>
    <row r="19" spans="1:7" s="273" customFormat="1" ht="18" customHeight="1" x14ac:dyDescent="0.25">
      <c r="A19" s="286" t="s">
        <v>48</v>
      </c>
      <c r="B19" s="519"/>
      <c r="C19" s="287">
        <v>4924.5874803695979</v>
      </c>
      <c r="D19" s="324">
        <f t="shared" si="0"/>
        <v>5909.5049764435171</v>
      </c>
      <c r="E19" s="519"/>
      <c r="F19" s="287">
        <v>4728.7691025362938</v>
      </c>
      <c r="G19" s="324">
        <f t="shared" si="1"/>
        <v>5674.5229230435525</v>
      </c>
    </row>
    <row r="20" spans="1:7" s="273" customFormat="1" ht="18" customHeight="1" x14ac:dyDescent="0.25">
      <c r="A20" s="286" t="s">
        <v>15</v>
      </c>
      <c r="B20" s="519"/>
      <c r="C20" s="287">
        <v>6472.1357940911284</v>
      </c>
      <c r="D20" s="324">
        <f t="shared" si="0"/>
        <v>7766.562952909354</v>
      </c>
      <c r="E20" s="519"/>
      <c r="F20" s="287">
        <v>5579.3956243938555</v>
      </c>
      <c r="G20" s="324">
        <f t="shared" si="1"/>
        <v>6695.2747492726267</v>
      </c>
    </row>
    <row r="21" spans="1:7" s="273" customFormat="1" ht="18" customHeight="1" x14ac:dyDescent="0.25">
      <c r="A21" s="286" t="s">
        <v>17</v>
      </c>
      <c r="B21" s="519"/>
      <c r="C21" s="287">
        <v>12952.642599877188</v>
      </c>
      <c r="D21" s="324">
        <f t="shared" si="0"/>
        <v>15543.171119852625</v>
      </c>
      <c r="E21" s="519"/>
      <c r="F21" s="287">
        <v>12623.857698861764</v>
      </c>
      <c r="G21" s="324">
        <f t="shared" si="1"/>
        <v>15148.629238634116</v>
      </c>
    </row>
    <row r="22" spans="1:7" s="273" customFormat="1" ht="18" customHeight="1" x14ac:dyDescent="0.25">
      <c r="A22" s="286" t="s">
        <v>49</v>
      </c>
      <c r="B22" s="519"/>
      <c r="C22" s="287">
        <v>18802.899836854605</v>
      </c>
      <c r="D22" s="324">
        <f t="shared" si="0"/>
        <v>22563.479804225524</v>
      </c>
      <c r="E22" s="519"/>
      <c r="F22" s="287">
        <v>15853.625950509155</v>
      </c>
      <c r="G22" s="324">
        <f t="shared" si="1"/>
        <v>19024.351140610986</v>
      </c>
    </row>
    <row r="23" spans="1:7" s="273" customFormat="1" ht="18" customHeight="1" x14ac:dyDescent="0.25">
      <c r="A23" s="286" t="s">
        <v>21</v>
      </c>
      <c r="B23" s="519"/>
      <c r="C23" s="287">
        <v>33801.079116889836</v>
      </c>
      <c r="D23" s="324">
        <f t="shared" si="0"/>
        <v>40561.294940267799</v>
      </c>
      <c r="E23" s="519"/>
      <c r="F23" s="287">
        <v>29097.166991901489</v>
      </c>
      <c r="G23" s="324">
        <f t="shared" si="1"/>
        <v>34916.600390281783</v>
      </c>
    </row>
  </sheetData>
  <mergeCells count="10">
    <mergeCell ref="B13:B17"/>
    <mergeCell ref="E13:E17"/>
    <mergeCell ref="B18:B23"/>
    <mergeCell ref="E18:E23"/>
    <mergeCell ref="A1:G1"/>
    <mergeCell ref="A3:G3"/>
    <mergeCell ref="A5:G5"/>
    <mergeCell ref="A7:G7"/>
    <mergeCell ref="A9:G9"/>
    <mergeCell ref="A11:G11"/>
  </mergeCells>
  <printOptions horizont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Лист30">
    <tabColor theme="4"/>
  </sheetPr>
  <dimension ref="A1:K25"/>
  <sheetViews>
    <sheetView zoomScaleNormal="100" workbookViewId="0">
      <selection activeCell="K12" sqref="K12:K23"/>
    </sheetView>
  </sheetViews>
  <sheetFormatPr defaultColWidth="9.140625" defaultRowHeight="15" x14ac:dyDescent="0.25"/>
  <cols>
    <col min="1" max="1" width="13.7109375" style="35" customWidth="1"/>
    <col min="2" max="2" width="11.7109375" style="35" customWidth="1"/>
    <col min="3" max="3" width="11.7109375" style="35" hidden="1" customWidth="1"/>
    <col min="4" max="5" width="11.7109375" style="35" customWidth="1"/>
    <col min="6" max="6" width="11.7109375" style="35" hidden="1" customWidth="1"/>
    <col min="7" max="7" width="11.7109375" style="35" customWidth="1"/>
    <col min="8" max="8" width="13.7109375" style="35" customWidth="1"/>
    <col min="9" max="9" width="11.7109375" style="35" customWidth="1"/>
    <col min="10" max="10" width="11.7109375" style="35" hidden="1" customWidth="1"/>
    <col min="11" max="11" width="11.7109375" style="35" customWidth="1"/>
    <col min="12" max="12" width="9.140625" style="35"/>
    <col min="13" max="14" width="11.5703125" style="35" bestFit="1" customWidth="1"/>
    <col min="15" max="16384" width="9.140625" style="35"/>
  </cols>
  <sheetData>
    <row r="1" spans="1:11" ht="60" customHeight="1" x14ac:dyDescent="0.25">
      <c r="A1" s="441" t="s">
        <v>244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</row>
    <row r="2" spans="1:11" ht="2.1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20.25" customHeight="1" x14ac:dyDescent="0.25">
      <c r="A3" s="456" t="s">
        <v>324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</row>
    <row r="4" spans="1:11" ht="95.1" customHeight="1" x14ac:dyDescent="0.25">
      <c r="A4" s="526" t="s">
        <v>245</v>
      </c>
      <c r="B4" s="526"/>
      <c r="C4" s="526"/>
      <c r="D4" s="526"/>
      <c r="E4" s="526"/>
      <c r="F4" s="526"/>
      <c r="G4" s="526"/>
      <c r="H4" s="526"/>
      <c r="I4" s="526"/>
      <c r="J4" s="526"/>
      <c r="K4" s="526"/>
    </row>
    <row r="5" spans="1:11" ht="2.1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ht="15" customHeight="1" x14ac:dyDescent="0.25">
      <c r="A6" s="518" t="s">
        <v>42</v>
      </c>
      <c r="B6" s="518"/>
      <c r="C6" s="518"/>
      <c r="D6" s="518"/>
      <c r="E6" s="518"/>
      <c r="F6" s="518"/>
      <c r="G6" s="518"/>
      <c r="H6" s="518"/>
      <c r="I6" s="518"/>
      <c r="J6" s="518"/>
      <c r="K6" s="518"/>
    </row>
    <row r="7" spans="1:11" ht="2.1" customHeight="1" x14ac:dyDescent="0.25">
      <c r="A7" s="79"/>
      <c r="B7" s="40"/>
      <c r="C7" s="40"/>
      <c r="D7" s="40"/>
      <c r="E7" s="40"/>
      <c r="F7" s="40"/>
      <c r="G7" s="40"/>
      <c r="H7" s="40"/>
      <c r="I7" s="79"/>
      <c r="J7" s="79"/>
      <c r="K7" s="79"/>
    </row>
    <row r="8" spans="1:11" ht="30" customHeight="1" x14ac:dyDescent="0.25">
      <c r="A8" s="375" t="s">
        <v>95</v>
      </c>
      <c r="B8" s="375"/>
      <c r="C8" s="375"/>
      <c r="D8" s="375"/>
      <c r="E8" s="375"/>
      <c r="F8" s="375"/>
      <c r="G8" s="375"/>
      <c r="H8" s="375"/>
      <c r="I8" s="375"/>
      <c r="J8" s="375"/>
      <c r="K8" s="375"/>
    </row>
    <row r="9" spans="1:11" ht="2.1" customHeight="1" x14ac:dyDescent="0.25">
      <c r="A9" s="39"/>
      <c r="B9" s="80"/>
      <c r="C9" s="80"/>
      <c r="D9" s="80"/>
      <c r="E9" s="80"/>
      <c r="F9" s="80"/>
      <c r="G9" s="80"/>
      <c r="H9" s="80"/>
      <c r="I9" s="81"/>
      <c r="J9" s="81"/>
      <c r="K9" s="81"/>
    </row>
    <row r="10" spans="1:11" ht="57" customHeight="1" x14ac:dyDescent="0.25">
      <c r="A10" s="463" t="s">
        <v>246</v>
      </c>
      <c r="B10" s="463"/>
      <c r="C10" s="463"/>
      <c r="D10" s="463"/>
      <c r="E10" s="463"/>
      <c r="F10" s="463"/>
      <c r="G10" s="463"/>
      <c r="H10" s="463" t="s">
        <v>247</v>
      </c>
      <c r="I10" s="527"/>
      <c r="J10" s="527"/>
      <c r="K10" s="527"/>
    </row>
    <row r="11" spans="1:11" ht="28.5" customHeight="1" x14ac:dyDescent="0.25">
      <c r="A11" s="24" t="s">
        <v>53</v>
      </c>
      <c r="B11" s="24" t="s">
        <v>38</v>
      </c>
      <c r="C11" s="24" t="s">
        <v>2</v>
      </c>
      <c r="D11" s="24" t="s">
        <v>212</v>
      </c>
      <c r="E11" s="24" t="s">
        <v>38</v>
      </c>
      <c r="F11" s="25" t="s">
        <v>2</v>
      </c>
      <c r="G11" s="24" t="s">
        <v>212</v>
      </c>
      <c r="H11" s="24" t="s">
        <v>53</v>
      </c>
      <c r="I11" s="24" t="s">
        <v>38</v>
      </c>
      <c r="J11" s="25" t="s">
        <v>2</v>
      </c>
      <c r="K11" s="24" t="s">
        <v>212</v>
      </c>
    </row>
    <row r="12" spans="1:11" x14ac:dyDescent="0.25">
      <c r="A12" s="26" t="s">
        <v>43</v>
      </c>
      <c r="B12" s="529">
        <v>40</v>
      </c>
      <c r="C12" s="27">
        <v>9326.3063674274999</v>
      </c>
      <c r="D12" s="338">
        <f>C12*1.2</f>
        <v>11191.567640912999</v>
      </c>
      <c r="E12" s="530"/>
      <c r="F12" s="34"/>
      <c r="G12" s="74"/>
      <c r="H12" s="26" t="s">
        <v>43</v>
      </c>
      <c r="I12" s="513">
        <v>40</v>
      </c>
      <c r="J12" s="33">
        <v>8248.9571264924998</v>
      </c>
      <c r="K12" s="338">
        <f t="shared" ref="K12:K23" si="0">J12*1.2</f>
        <v>9898.748551790999</v>
      </c>
    </row>
    <row r="13" spans="1:11" x14ac:dyDescent="0.25">
      <c r="A13" s="26" t="s">
        <v>44</v>
      </c>
      <c r="B13" s="529"/>
      <c r="C13" s="27">
        <v>9624.5779059649994</v>
      </c>
      <c r="D13" s="338">
        <f t="shared" ref="D13:D23" si="1">C13*1.2</f>
        <v>11549.493487157999</v>
      </c>
      <c r="E13" s="530"/>
      <c r="F13" s="34"/>
      <c r="G13" s="74"/>
      <c r="H13" s="26" t="s">
        <v>44</v>
      </c>
      <c r="I13" s="513"/>
      <c r="J13" s="33">
        <v>8584.1989832500003</v>
      </c>
      <c r="K13" s="338">
        <f t="shared" si="0"/>
        <v>10301.0387799</v>
      </c>
    </row>
    <row r="14" spans="1:11" x14ac:dyDescent="0.25">
      <c r="A14" s="26" t="s">
        <v>45</v>
      </c>
      <c r="B14" s="529"/>
      <c r="C14" s="27">
        <v>10622.212258569998</v>
      </c>
      <c r="D14" s="338">
        <f t="shared" si="1"/>
        <v>12746.654710283998</v>
      </c>
      <c r="E14" s="530"/>
      <c r="F14" s="34"/>
      <c r="G14" s="74"/>
      <c r="H14" s="26" t="s">
        <v>45</v>
      </c>
      <c r="I14" s="513"/>
      <c r="J14" s="33">
        <v>9206.3325384800009</v>
      </c>
      <c r="K14" s="338">
        <f t="shared" si="0"/>
        <v>11047.599046176001</v>
      </c>
    </row>
    <row r="15" spans="1:11" x14ac:dyDescent="0.25">
      <c r="A15" s="26" t="s">
        <v>46</v>
      </c>
      <c r="B15" s="529"/>
      <c r="C15" s="27">
        <v>13025.98622575525</v>
      </c>
      <c r="D15" s="338">
        <f t="shared" si="1"/>
        <v>15631.1834709063</v>
      </c>
      <c r="E15" s="530"/>
      <c r="F15" s="34"/>
      <c r="G15" s="74"/>
      <c r="H15" s="26" t="s">
        <v>46</v>
      </c>
      <c r="I15" s="513"/>
      <c r="J15" s="33">
        <v>10598.052061520002</v>
      </c>
      <c r="K15" s="338">
        <f t="shared" si="0"/>
        <v>12717.662473824003</v>
      </c>
    </row>
    <row r="16" spans="1:11" x14ac:dyDescent="0.25">
      <c r="A16" s="26" t="s">
        <v>47</v>
      </c>
      <c r="B16" s="529"/>
      <c r="C16" s="27">
        <v>14781.601458434252</v>
      </c>
      <c r="D16" s="338">
        <f t="shared" si="1"/>
        <v>17737.921750121102</v>
      </c>
      <c r="E16" s="530"/>
      <c r="F16" s="34"/>
      <c r="G16" s="74"/>
      <c r="H16" s="26" t="s">
        <v>47</v>
      </c>
      <c r="I16" s="513"/>
      <c r="J16" s="33">
        <v>12326.750805600001</v>
      </c>
      <c r="K16" s="338">
        <f t="shared" si="0"/>
        <v>14792.10096672</v>
      </c>
    </row>
    <row r="17" spans="1:11" x14ac:dyDescent="0.25">
      <c r="A17" s="26" t="s">
        <v>12</v>
      </c>
      <c r="B17" s="513">
        <v>25</v>
      </c>
      <c r="C17" s="27">
        <v>20769.766481739007</v>
      </c>
      <c r="D17" s="338">
        <f t="shared" si="1"/>
        <v>24923.719778086808</v>
      </c>
      <c r="E17" s="447">
        <v>16</v>
      </c>
      <c r="F17" s="33">
        <v>20671.994590500006</v>
      </c>
      <c r="G17" s="338">
        <f>F17*1.2</f>
        <v>24806.393508600006</v>
      </c>
      <c r="H17" s="26" t="s">
        <v>12</v>
      </c>
      <c r="I17" s="513">
        <v>25</v>
      </c>
      <c r="J17" s="33">
        <v>17808.111593580001</v>
      </c>
      <c r="K17" s="338">
        <f t="shared" si="0"/>
        <v>21369.733912296</v>
      </c>
    </row>
    <row r="18" spans="1:11" x14ac:dyDescent="0.25">
      <c r="A18" s="26" t="s">
        <v>48</v>
      </c>
      <c r="B18" s="513"/>
      <c r="C18" s="27">
        <v>24547.98213461</v>
      </c>
      <c r="D18" s="338">
        <f t="shared" si="1"/>
        <v>29457.578561531998</v>
      </c>
      <c r="E18" s="448"/>
      <c r="F18" s="33">
        <v>24108.525784750003</v>
      </c>
      <c r="G18" s="338">
        <f t="shared" ref="G18:G23" si="2">F18*1.2</f>
        <v>28930.230941700003</v>
      </c>
      <c r="H18" s="26" t="s">
        <v>48</v>
      </c>
      <c r="I18" s="513"/>
      <c r="J18" s="33">
        <v>21171.920082637505</v>
      </c>
      <c r="K18" s="338">
        <f t="shared" si="0"/>
        <v>25406.304099165005</v>
      </c>
    </row>
    <row r="19" spans="1:11" x14ac:dyDescent="0.25">
      <c r="A19" s="26" t="s">
        <v>15</v>
      </c>
      <c r="B19" s="513"/>
      <c r="C19" s="27">
        <v>33786.590091182508</v>
      </c>
      <c r="D19" s="338">
        <f t="shared" si="1"/>
        <v>40543.908109419011</v>
      </c>
      <c r="E19" s="448"/>
      <c r="F19" s="33">
        <v>28333.39438336001</v>
      </c>
      <c r="G19" s="338">
        <f t="shared" si="2"/>
        <v>34000.073260032012</v>
      </c>
      <c r="H19" s="26" t="s">
        <v>15</v>
      </c>
      <c r="I19" s="513"/>
      <c r="J19" s="33">
        <v>25660.402842776628</v>
      </c>
      <c r="K19" s="338">
        <f t="shared" si="0"/>
        <v>30792.483411331952</v>
      </c>
    </row>
    <row r="20" spans="1:11" x14ac:dyDescent="0.25">
      <c r="A20" s="26" t="s">
        <v>17</v>
      </c>
      <c r="B20" s="513"/>
      <c r="C20" s="27">
        <v>70953.67996230525</v>
      </c>
      <c r="D20" s="338">
        <f t="shared" si="1"/>
        <v>85144.4159547663</v>
      </c>
      <c r="E20" s="448"/>
      <c r="F20" s="33">
        <v>70454.876171884869</v>
      </c>
      <c r="G20" s="338">
        <f t="shared" si="2"/>
        <v>84545.851406261834</v>
      </c>
      <c r="H20" s="26" t="s">
        <v>17</v>
      </c>
      <c r="I20" s="513"/>
      <c r="J20" s="33">
        <v>60875.728885702498</v>
      </c>
      <c r="K20" s="338">
        <f t="shared" si="0"/>
        <v>73050.874662842994</v>
      </c>
    </row>
    <row r="21" spans="1:11" x14ac:dyDescent="0.25">
      <c r="A21" s="26" t="s">
        <v>49</v>
      </c>
      <c r="B21" s="513"/>
      <c r="C21" s="27">
        <v>102510.31556623004</v>
      </c>
      <c r="D21" s="338">
        <f t="shared" si="1"/>
        <v>123012.37867947604</v>
      </c>
      <c r="E21" s="448"/>
      <c r="F21" s="33">
        <v>94023.894811109989</v>
      </c>
      <c r="G21" s="338">
        <f t="shared" si="2"/>
        <v>112828.67377333199</v>
      </c>
      <c r="H21" s="26" t="s">
        <v>49</v>
      </c>
      <c r="I21" s="513"/>
      <c r="J21" s="33">
        <v>78461.84766593251</v>
      </c>
      <c r="K21" s="338">
        <f t="shared" si="0"/>
        <v>94154.217199119012</v>
      </c>
    </row>
    <row r="22" spans="1:11" x14ac:dyDescent="0.25">
      <c r="A22" s="26" t="s">
        <v>21</v>
      </c>
      <c r="B22" s="513"/>
      <c r="C22" s="27">
        <v>161708.48105775003</v>
      </c>
      <c r="D22" s="338">
        <f t="shared" si="1"/>
        <v>194050.17726930004</v>
      </c>
      <c r="E22" s="448"/>
      <c r="F22" s="33">
        <v>157919.86515855</v>
      </c>
      <c r="G22" s="338">
        <f t="shared" si="2"/>
        <v>189503.83819025999</v>
      </c>
      <c r="H22" s="26" t="s">
        <v>21</v>
      </c>
      <c r="I22" s="513"/>
      <c r="J22" s="33">
        <v>123229.30386690004</v>
      </c>
      <c r="K22" s="338">
        <f t="shared" si="0"/>
        <v>147875.16464028004</v>
      </c>
    </row>
    <row r="23" spans="1:11" x14ac:dyDescent="0.25">
      <c r="A23" s="26" t="s">
        <v>23</v>
      </c>
      <c r="B23" s="531"/>
      <c r="C23" s="27">
        <v>205094.88285263997</v>
      </c>
      <c r="D23" s="338">
        <f t="shared" si="1"/>
        <v>246113.85942316795</v>
      </c>
      <c r="E23" s="532"/>
      <c r="F23" s="33">
        <v>200465.06579616002</v>
      </c>
      <c r="G23" s="338">
        <f t="shared" si="2"/>
        <v>240558.078955392</v>
      </c>
      <c r="H23" s="26" t="s">
        <v>93</v>
      </c>
      <c r="I23" s="531"/>
      <c r="J23" s="33">
        <v>171287.92954350001</v>
      </c>
      <c r="K23" s="338">
        <f t="shared" si="0"/>
        <v>205545.51545219999</v>
      </c>
    </row>
    <row r="24" spans="1:11" x14ac:dyDescent="0.25">
      <c r="A24" s="528" t="s">
        <v>96</v>
      </c>
      <c r="B24" s="528"/>
      <c r="C24" s="528"/>
      <c r="D24" s="528"/>
      <c r="E24" s="528"/>
      <c r="F24" s="528"/>
      <c r="G24" s="528"/>
      <c r="H24" s="528"/>
      <c r="I24" s="528"/>
      <c r="J24" s="528"/>
      <c r="K24" s="528"/>
    </row>
    <row r="25" spans="1:11" ht="15" customHeight="1" x14ac:dyDescent="0.25">
      <c r="A25" s="450" t="s">
        <v>97</v>
      </c>
      <c r="B25" s="450"/>
      <c r="C25" s="450"/>
      <c r="D25" s="450"/>
      <c r="E25" s="450"/>
      <c r="F25" s="450"/>
      <c r="G25" s="450"/>
      <c r="H25" s="450"/>
      <c r="I25" s="450"/>
      <c r="J25" s="450"/>
      <c r="K25" s="450"/>
    </row>
  </sheetData>
  <mergeCells count="15">
    <mergeCell ref="A10:G10"/>
    <mergeCell ref="H10:K10"/>
    <mergeCell ref="A24:K24"/>
    <mergeCell ref="A25:K25"/>
    <mergeCell ref="B12:B16"/>
    <mergeCell ref="E12:E16"/>
    <mergeCell ref="I12:I16"/>
    <mergeCell ref="B17:B23"/>
    <mergeCell ref="E17:E23"/>
    <mergeCell ref="I17:I23"/>
    <mergeCell ref="A3:K3"/>
    <mergeCell ref="A1:K1"/>
    <mergeCell ref="A4:K4"/>
    <mergeCell ref="A6:K6"/>
    <mergeCell ref="A8:K8"/>
  </mergeCells>
  <printOptions horizont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Лист31">
    <tabColor theme="4"/>
  </sheetPr>
  <dimension ref="A1:N25"/>
  <sheetViews>
    <sheetView zoomScaleNormal="100" workbookViewId="0">
      <selection activeCell="K12" sqref="K12:K23"/>
    </sheetView>
  </sheetViews>
  <sheetFormatPr defaultColWidth="9.140625" defaultRowHeight="15" x14ac:dyDescent="0.25"/>
  <cols>
    <col min="1" max="1" width="13.7109375" style="35" customWidth="1"/>
    <col min="2" max="2" width="11.7109375" style="35" customWidth="1"/>
    <col min="3" max="3" width="11.7109375" style="35" hidden="1" customWidth="1"/>
    <col min="4" max="5" width="11.7109375" style="35" customWidth="1"/>
    <col min="6" max="6" width="11.7109375" style="35" hidden="1" customWidth="1"/>
    <col min="7" max="7" width="11.7109375" style="35" customWidth="1"/>
    <col min="8" max="8" width="13.7109375" style="35" customWidth="1"/>
    <col min="9" max="9" width="11.7109375" style="35" customWidth="1"/>
    <col min="10" max="10" width="11.7109375" style="35" hidden="1" customWidth="1"/>
    <col min="11" max="11" width="11.7109375" style="35" customWidth="1"/>
    <col min="12" max="13" width="9.140625" style="35"/>
    <col min="14" max="14" width="11.5703125" style="35" bestFit="1" customWidth="1"/>
    <col min="15" max="16384" width="9.140625" style="35"/>
  </cols>
  <sheetData>
    <row r="1" spans="1:14" ht="60" customHeight="1" x14ac:dyDescent="0.25">
      <c r="A1" s="438" t="s">
        <v>92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</row>
    <row r="2" spans="1:14" ht="2.1" customHeight="1" x14ac:dyDescent="0.25"/>
    <row r="3" spans="1:14" ht="22.5" customHeight="1" x14ac:dyDescent="0.25">
      <c r="A3" s="456" t="s">
        <v>324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</row>
    <row r="4" spans="1:14" ht="95.1" customHeight="1" x14ac:dyDescent="0.25">
      <c r="A4" s="526" t="s">
        <v>248</v>
      </c>
      <c r="B4" s="526"/>
      <c r="C4" s="526"/>
      <c r="D4" s="526"/>
      <c r="E4" s="526"/>
      <c r="F4" s="526"/>
      <c r="G4" s="526"/>
      <c r="H4" s="526"/>
      <c r="I4" s="526"/>
      <c r="J4" s="526"/>
      <c r="K4" s="526"/>
    </row>
    <row r="5" spans="1:14" ht="2.1" customHeight="1" x14ac:dyDescent="0.3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</row>
    <row r="6" spans="1:14" ht="15" customHeight="1" x14ac:dyDescent="0.25">
      <c r="A6" s="375" t="s">
        <v>42</v>
      </c>
      <c r="B6" s="375"/>
      <c r="C6" s="375"/>
      <c r="D6" s="375"/>
      <c r="E6" s="375"/>
      <c r="F6" s="375"/>
      <c r="G6" s="375"/>
      <c r="H6" s="375"/>
      <c r="I6" s="375"/>
      <c r="J6" s="375"/>
      <c r="K6" s="375"/>
    </row>
    <row r="7" spans="1:14" ht="2.1" customHeight="1" x14ac:dyDescent="0.25">
      <c r="A7" s="79"/>
      <c r="B7" s="40"/>
      <c r="C7" s="40"/>
      <c r="D7" s="40"/>
      <c r="E7" s="40"/>
      <c r="F7" s="40"/>
      <c r="G7" s="40"/>
      <c r="H7" s="40"/>
      <c r="I7" s="79"/>
      <c r="J7" s="79"/>
      <c r="K7" s="79"/>
    </row>
    <row r="8" spans="1:14" ht="30" customHeight="1" x14ac:dyDescent="0.25">
      <c r="A8" s="375" t="s">
        <v>95</v>
      </c>
      <c r="B8" s="375"/>
      <c r="C8" s="375"/>
      <c r="D8" s="375"/>
      <c r="E8" s="375"/>
      <c r="F8" s="375"/>
      <c r="G8" s="375"/>
      <c r="H8" s="375"/>
      <c r="I8" s="375"/>
      <c r="J8" s="375"/>
      <c r="K8" s="375"/>
    </row>
    <row r="9" spans="1:14" ht="2.1" customHeight="1" x14ac:dyDescent="0.25">
      <c r="B9" s="90"/>
      <c r="C9" s="90"/>
      <c r="D9" s="90"/>
      <c r="E9" s="90"/>
      <c r="F9" s="90"/>
      <c r="G9" s="90"/>
      <c r="H9" s="88"/>
      <c r="I9" s="89"/>
      <c r="J9" s="89"/>
      <c r="K9" s="89"/>
    </row>
    <row r="10" spans="1:14" ht="45.75" customHeight="1" x14ac:dyDescent="0.25">
      <c r="A10" s="463" t="s">
        <v>249</v>
      </c>
      <c r="B10" s="463"/>
      <c r="C10" s="463"/>
      <c r="D10" s="463"/>
      <c r="E10" s="463"/>
      <c r="F10" s="463"/>
      <c r="G10" s="463"/>
      <c r="H10" s="463" t="s">
        <v>250</v>
      </c>
      <c r="I10" s="527"/>
      <c r="J10" s="527"/>
      <c r="K10" s="527"/>
    </row>
    <row r="11" spans="1:14" ht="33" customHeight="1" x14ac:dyDescent="0.25">
      <c r="A11" s="24" t="s">
        <v>53</v>
      </c>
      <c r="B11" s="24" t="s">
        <v>38</v>
      </c>
      <c r="C11" s="25" t="s">
        <v>2</v>
      </c>
      <c r="D11" s="24" t="s">
        <v>212</v>
      </c>
      <c r="E11" s="24" t="s">
        <v>38</v>
      </c>
      <c r="F11" s="25" t="s">
        <v>2</v>
      </c>
      <c r="G11" s="24" t="s">
        <v>212</v>
      </c>
      <c r="H11" s="24" t="s">
        <v>53</v>
      </c>
      <c r="I11" s="24" t="s">
        <v>38</v>
      </c>
      <c r="J11" s="25" t="s">
        <v>2</v>
      </c>
      <c r="K11" s="176" t="s">
        <v>212</v>
      </c>
    </row>
    <row r="12" spans="1:14" s="73" customFormat="1" x14ac:dyDescent="0.25">
      <c r="A12" s="26" t="s">
        <v>6</v>
      </c>
      <c r="B12" s="529">
        <v>40</v>
      </c>
      <c r="C12" s="153">
        <v>5859.9829842400013</v>
      </c>
      <c r="D12" s="284">
        <f>C12*1.2</f>
        <v>7031.9795810880014</v>
      </c>
      <c r="E12" s="34"/>
      <c r="F12" s="34"/>
      <c r="G12" s="34"/>
      <c r="H12" s="92" t="s">
        <v>6</v>
      </c>
      <c r="I12" s="513">
        <v>40</v>
      </c>
      <c r="J12" s="153">
        <v>5479.8421744549996</v>
      </c>
      <c r="K12" s="284">
        <f t="shared" ref="K12:K23" si="0">J12*1.2</f>
        <v>6575.8106093459992</v>
      </c>
    </row>
    <row r="13" spans="1:14" x14ac:dyDescent="0.25">
      <c r="A13" s="26" t="s">
        <v>7</v>
      </c>
      <c r="B13" s="529"/>
      <c r="C13" s="153">
        <v>6617.5624638750005</v>
      </c>
      <c r="D13" s="284">
        <f t="shared" ref="D13:D23" si="1">C13*1.2</f>
        <v>7941.0749566499999</v>
      </c>
      <c r="E13" s="530"/>
      <c r="F13" s="91"/>
      <c r="G13" s="91"/>
      <c r="H13" s="26" t="s">
        <v>7</v>
      </c>
      <c r="I13" s="513"/>
      <c r="J13" s="153">
        <v>5783.2227513500002</v>
      </c>
      <c r="K13" s="284">
        <f t="shared" si="0"/>
        <v>6939.86730162</v>
      </c>
      <c r="M13" s="73"/>
      <c r="N13" s="73"/>
    </row>
    <row r="14" spans="1:14" x14ac:dyDescent="0.25">
      <c r="A14" s="26" t="s">
        <v>8</v>
      </c>
      <c r="B14" s="529"/>
      <c r="C14" s="153">
        <v>7195.7509602000009</v>
      </c>
      <c r="D14" s="284">
        <f t="shared" si="1"/>
        <v>8634.9011522400015</v>
      </c>
      <c r="E14" s="530"/>
      <c r="F14" s="91"/>
      <c r="G14" s="91"/>
      <c r="H14" s="26" t="s">
        <v>8</v>
      </c>
      <c r="I14" s="513"/>
      <c r="J14" s="153">
        <v>6201.66878705</v>
      </c>
      <c r="K14" s="284">
        <f t="shared" si="0"/>
        <v>7442.0025444599996</v>
      </c>
      <c r="M14" s="73"/>
      <c r="N14" s="73"/>
    </row>
    <row r="15" spans="1:14" x14ac:dyDescent="0.25">
      <c r="A15" s="26" t="s">
        <v>9</v>
      </c>
      <c r="B15" s="529"/>
      <c r="C15" s="153">
        <v>8515.7253555000025</v>
      </c>
      <c r="D15" s="284">
        <f t="shared" si="1"/>
        <v>10218.870426600002</v>
      </c>
      <c r="E15" s="530"/>
      <c r="F15" s="91"/>
      <c r="G15" s="91"/>
      <c r="H15" s="26" t="s">
        <v>9</v>
      </c>
      <c r="I15" s="513"/>
      <c r="J15" s="153">
        <v>7432.8739009250021</v>
      </c>
      <c r="K15" s="284">
        <f t="shared" si="0"/>
        <v>8919.4486811100014</v>
      </c>
      <c r="M15" s="73"/>
      <c r="N15" s="73"/>
    </row>
    <row r="16" spans="1:14" x14ac:dyDescent="0.25">
      <c r="A16" s="26" t="s">
        <v>10</v>
      </c>
      <c r="B16" s="529"/>
      <c r="C16" s="153">
        <v>9774.5540333925019</v>
      </c>
      <c r="D16" s="284">
        <f t="shared" si="1"/>
        <v>11729.464840071001</v>
      </c>
      <c r="E16" s="530"/>
      <c r="F16" s="91"/>
      <c r="G16" s="91"/>
      <c r="H16" s="26" t="s">
        <v>10</v>
      </c>
      <c r="I16" s="513"/>
      <c r="J16" s="153">
        <v>8099.8316786750011</v>
      </c>
      <c r="K16" s="284">
        <f t="shared" si="0"/>
        <v>9719.7980144100002</v>
      </c>
      <c r="M16" s="73"/>
      <c r="N16" s="73"/>
    </row>
    <row r="17" spans="1:14" x14ac:dyDescent="0.25">
      <c r="A17" s="26" t="s">
        <v>11</v>
      </c>
      <c r="B17" s="529"/>
      <c r="C17" s="153">
        <v>13007.644622830001</v>
      </c>
      <c r="D17" s="284">
        <f t="shared" si="1"/>
        <v>15609.173547396</v>
      </c>
      <c r="E17" s="530"/>
      <c r="F17" s="91"/>
      <c r="G17" s="91"/>
      <c r="H17" s="26" t="s">
        <v>11</v>
      </c>
      <c r="I17" s="513"/>
      <c r="J17" s="153">
        <v>11097.321941475</v>
      </c>
      <c r="K17" s="284">
        <f t="shared" si="0"/>
        <v>13316.786329770001</v>
      </c>
      <c r="M17" s="73"/>
      <c r="N17" s="73"/>
    </row>
    <row r="18" spans="1:14" x14ac:dyDescent="0.25">
      <c r="A18" s="26" t="s">
        <v>13</v>
      </c>
      <c r="B18" s="513">
        <v>25</v>
      </c>
      <c r="C18" s="153">
        <v>16976.035479328748</v>
      </c>
      <c r="D18" s="284">
        <f t="shared" si="1"/>
        <v>20371.242575194497</v>
      </c>
      <c r="E18" s="513">
        <v>16</v>
      </c>
      <c r="F18" s="153">
        <v>16752.979556499999</v>
      </c>
      <c r="G18" s="284">
        <f t="shared" ref="G18:G23" si="2">F18*1.2</f>
        <v>20103.575467799998</v>
      </c>
      <c r="H18" s="26" t="s">
        <v>13</v>
      </c>
      <c r="I18" s="513">
        <v>25</v>
      </c>
      <c r="J18" s="153">
        <v>13767.670206400002</v>
      </c>
      <c r="K18" s="284">
        <f t="shared" si="0"/>
        <v>16521.204247680002</v>
      </c>
      <c r="M18" s="73"/>
      <c r="N18" s="73"/>
    </row>
    <row r="19" spans="1:14" x14ac:dyDescent="0.25">
      <c r="A19" s="26" t="s">
        <v>14</v>
      </c>
      <c r="B19" s="513"/>
      <c r="C19" s="153">
        <v>19994.446283666253</v>
      </c>
      <c r="D19" s="284">
        <f t="shared" si="1"/>
        <v>23993.335540399505</v>
      </c>
      <c r="E19" s="513"/>
      <c r="F19" s="153">
        <v>19761.066509249998</v>
      </c>
      <c r="G19" s="284">
        <f t="shared" si="2"/>
        <v>23713.279811099997</v>
      </c>
      <c r="H19" s="26" t="s">
        <v>14</v>
      </c>
      <c r="I19" s="513"/>
      <c r="J19" s="153">
        <v>16110.894075925</v>
      </c>
      <c r="K19" s="284">
        <f t="shared" si="0"/>
        <v>19333.072891109998</v>
      </c>
      <c r="M19" s="73"/>
      <c r="N19" s="73"/>
    </row>
    <row r="20" spans="1:14" x14ac:dyDescent="0.25">
      <c r="A20" s="26" t="s">
        <v>16</v>
      </c>
      <c r="B20" s="513"/>
      <c r="C20" s="153">
        <v>58443.498101340003</v>
      </c>
      <c r="D20" s="284">
        <f t="shared" si="1"/>
        <v>70132.197721607998</v>
      </c>
      <c r="E20" s="513"/>
      <c r="F20" s="153">
        <v>55384.265397229989</v>
      </c>
      <c r="G20" s="284">
        <f t="shared" si="2"/>
        <v>66461.118476675983</v>
      </c>
      <c r="H20" s="26" t="s">
        <v>16</v>
      </c>
      <c r="I20" s="513"/>
      <c r="J20" s="153">
        <v>46582.872995449994</v>
      </c>
      <c r="K20" s="284">
        <f t="shared" si="0"/>
        <v>55899.44759453999</v>
      </c>
      <c r="M20" s="73"/>
      <c r="N20" s="73"/>
    </row>
    <row r="21" spans="1:14" x14ac:dyDescent="0.25">
      <c r="A21" s="26" t="s">
        <v>18</v>
      </c>
      <c r="B21" s="513"/>
      <c r="C21" s="153">
        <v>71330.37191116238</v>
      </c>
      <c r="D21" s="284">
        <f t="shared" si="1"/>
        <v>85596.446293394853</v>
      </c>
      <c r="E21" s="513"/>
      <c r="F21" s="153">
        <v>70234.163818574263</v>
      </c>
      <c r="G21" s="284">
        <f t="shared" si="2"/>
        <v>84280.99658228911</v>
      </c>
      <c r="H21" s="26" t="s">
        <v>18</v>
      </c>
      <c r="I21" s="513"/>
      <c r="J21" s="153">
        <v>58451.095329550008</v>
      </c>
      <c r="K21" s="284">
        <f t="shared" si="0"/>
        <v>70141.314395460009</v>
      </c>
      <c r="M21" s="73"/>
      <c r="N21" s="73"/>
    </row>
    <row r="22" spans="1:14" x14ac:dyDescent="0.25">
      <c r="A22" s="26" t="s">
        <v>20</v>
      </c>
      <c r="B22" s="513"/>
      <c r="C22" s="153">
        <v>108149.91460333501</v>
      </c>
      <c r="D22" s="284">
        <f t="shared" si="1"/>
        <v>129779.89752400201</v>
      </c>
      <c r="E22" s="513"/>
      <c r="F22" s="153">
        <v>105616.485109905</v>
      </c>
      <c r="G22" s="284">
        <f t="shared" si="2"/>
        <v>126739.78213188599</v>
      </c>
      <c r="H22" s="26" t="s">
        <v>20</v>
      </c>
      <c r="I22" s="513"/>
      <c r="J22" s="153">
        <v>89451.817393124991</v>
      </c>
      <c r="K22" s="284">
        <f t="shared" si="0"/>
        <v>107342.18087174998</v>
      </c>
      <c r="M22" s="73"/>
      <c r="N22" s="73"/>
    </row>
    <row r="23" spans="1:14" x14ac:dyDescent="0.25">
      <c r="A23" s="26" t="s">
        <v>22</v>
      </c>
      <c r="B23" s="513"/>
      <c r="C23" s="153">
        <v>151480.88133420004</v>
      </c>
      <c r="D23" s="284">
        <f t="shared" si="1"/>
        <v>181777.05760104003</v>
      </c>
      <c r="E23" s="513"/>
      <c r="F23" s="153">
        <v>148061.99088120004</v>
      </c>
      <c r="G23" s="284">
        <f t="shared" si="2"/>
        <v>177674.38905744004</v>
      </c>
      <c r="H23" s="26" t="s">
        <v>22</v>
      </c>
      <c r="I23" s="513"/>
      <c r="J23" s="153">
        <v>142728.53279520001</v>
      </c>
      <c r="K23" s="284">
        <f t="shared" si="0"/>
        <v>171274.23935424001</v>
      </c>
      <c r="M23" s="73"/>
      <c r="N23" s="73"/>
    </row>
    <row r="24" spans="1:14" x14ac:dyDescent="0.25">
      <c r="A24" s="528" t="s">
        <v>98</v>
      </c>
      <c r="B24" s="528"/>
      <c r="C24" s="528"/>
      <c r="D24" s="528"/>
      <c r="E24" s="528"/>
      <c r="F24" s="528"/>
      <c r="G24" s="528"/>
      <c r="H24" s="528"/>
      <c r="I24" s="528"/>
      <c r="J24" s="528"/>
      <c r="K24" s="528"/>
    </row>
    <row r="25" spans="1:14" ht="15" customHeight="1" x14ac:dyDescent="0.25">
      <c r="A25" s="450" t="s">
        <v>97</v>
      </c>
      <c r="B25" s="450"/>
      <c r="C25" s="450"/>
      <c r="D25" s="450"/>
      <c r="E25" s="450"/>
      <c r="F25" s="450"/>
      <c r="G25" s="450"/>
      <c r="H25" s="450"/>
      <c r="I25" s="450"/>
      <c r="J25" s="450"/>
      <c r="K25" s="450"/>
    </row>
  </sheetData>
  <mergeCells count="15">
    <mergeCell ref="A24:K24"/>
    <mergeCell ref="A25:K25"/>
    <mergeCell ref="B12:B17"/>
    <mergeCell ref="I12:I17"/>
    <mergeCell ref="E13:E17"/>
    <mergeCell ref="B18:B23"/>
    <mergeCell ref="E18:E23"/>
    <mergeCell ref="I18:I23"/>
    <mergeCell ref="A1:K1"/>
    <mergeCell ref="A4:K4"/>
    <mergeCell ref="A6:K6"/>
    <mergeCell ref="A8:K8"/>
    <mergeCell ref="A10:G10"/>
    <mergeCell ref="H10:K10"/>
    <mergeCell ref="A3:K3"/>
  </mergeCells>
  <printOptions horizont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Лист32">
    <tabColor theme="4"/>
  </sheetPr>
  <dimension ref="A1:M25"/>
  <sheetViews>
    <sheetView zoomScaleNormal="100" workbookViewId="0">
      <selection activeCell="K12" sqref="K12:K23"/>
    </sheetView>
  </sheetViews>
  <sheetFormatPr defaultColWidth="9.140625" defaultRowHeight="15" x14ac:dyDescent="0.25"/>
  <cols>
    <col min="1" max="1" width="13.7109375" style="35" customWidth="1"/>
    <col min="2" max="2" width="11.7109375" style="35" customWidth="1"/>
    <col min="3" max="3" width="11.7109375" style="35" hidden="1" customWidth="1"/>
    <col min="4" max="5" width="11.7109375" style="35" customWidth="1"/>
    <col min="6" max="6" width="11.7109375" style="35" hidden="1" customWidth="1"/>
    <col min="7" max="7" width="11.7109375" style="35" customWidth="1"/>
    <col min="8" max="8" width="13.7109375" style="35" customWidth="1"/>
    <col min="9" max="9" width="11.7109375" style="35" customWidth="1"/>
    <col min="10" max="10" width="11.7109375" style="35" hidden="1" customWidth="1"/>
    <col min="11" max="11" width="11.7109375" style="35" customWidth="1"/>
    <col min="12" max="12" width="9.140625" style="35"/>
    <col min="13" max="13" width="12.5703125" style="35" hidden="1" customWidth="1"/>
    <col min="14" max="15" width="11.5703125" style="35" bestFit="1" customWidth="1"/>
    <col min="16" max="16384" width="9.140625" style="35"/>
  </cols>
  <sheetData>
    <row r="1" spans="1:13" ht="60" customHeight="1" x14ac:dyDescent="0.25">
      <c r="A1" s="441" t="s">
        <v>244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</row>
    <row r="2" spans="1:13" ht="2.1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3" ht="26.25" customHeight="1" x14ac:dyDescent="0.25">
      <c r="A3" s="456" t="s">
        <v>324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</row>
    <row r="4" spans="1:13" ht="95.1" customHeight="1" x14ac:dyDescent="0.25">
      <c r="A4" s="535" t="s">
        <v>251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</row>
    <row r="5" spans="1:13" ht="2.1" customHeight="1" x14ac:dyDescent="0.2">
      <c r="A5" s="93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3" ht="15" customHeight="1" x14ac:dyDescent="0.25">
      <c r="A6" s="518" t="s">
        <v>42</v>
      </c>
      <c r="B6" s="518"/>
      <c r="C6" s="518"/>
      <c r="D6" s="518"/>
      <c r="E6" s="518"/>
      <c r="F6" s="518"/>
      <c r="G6" s="518"/>
      <c r="H6" s="518"/>
      <c r="I6" s="518"/>
      <c r="J6" s="518"/>
      <c r="K6" s="518"/>
    </row>
    <row r="7" spans="1:13" ht="2.1" customHeight="1" x14ac:dyDescent="0.25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3" ht="28.35" customHeight="1" x14ac:dyDescent="0.25">
      <c r="A8" s="375" t="s">
        <v>95</v>
      </c>
      <c r="B8" s="375"/>
      <c r="C8" s="375"/>
      <c r="D8" s="375"/>
      <c r="E8" s="375"/>
      <c r="F8" s="375"/>
      <c r="G8" s="375"/>
      <c r="H8" s="375"/>
      <c r="I8" s="375"/>
      <c r="J8" s="375"/>
      <c r="K8" s="375"/>
    </row>
    <row r="9" spans="1:13" ht="2.1" customHeight="1" x14ac:dyDescent="0.25">
      <c r="A9" s="80"/>
      <c r="B9" s="80"/>
      <c r="C9" s="80"/>
      <c r="D9" s="80"/>
      <c r="E9" s="80"/>
      <c r="F9" s="80"/>
      <c r="G9" s="80"/>
      <c r="H9" s="40"/>
      <c r="I9" s="40"/>
      <c r="J9" s="40"/>
      <c r="K9" s="40"/>
    </row>
    <row r="10" spans="1:13" ht="54" customHeight="1" x14ac:dyDescent="0.25">
      <c r="A10" s="463" t="s">
        <v>252</v>
      </c>
      <c r="B10" s="463"/>
      <c r="C10" s="463"/>
      <c r="D10" s="463"/>
      <c r="E10" s="463"/>
      <c r="F10" s="463"/>
      <c r="G10" s="463"/>
      <c r="H10" s="463" t="s">
        <v>253</v>
      </c>
      <c r="I10" s="527"/>
      <c r="J10" s="527"/>
      <c r="K10" s="527"/>
    </row>
    <row r="11" spans="1:13" ht="25.5" x14ac:dyDescent="0.25">
      <c r="A11" s="24" t="s">
        <v>53</v>
      </c>
      <c r="B11" s="24" t="s">
        <v>38</v>
      </c>
      <c r="C11" s="25" t="s">
        <v>2</v>
      </c>
      <c r="D11" s="24" t="s">
        <v>212</v>
      </c>
      <c r="E11" s="24" t="s">
        <v>38</v>
      </c>
      <c r="F11" s="25" t="s">
        <v>2</v>
      </c>
      <c r="G11" s="24" t="s">
        <v>212</v>
      </c>
      <c r="H11" s="24" t="s">
        <v>53</v>
      </c>
      <c r="I11" s="24" t="s">
        <v>38</v>
      </c>
      <c r="J11" s="25" t="s">
        <v>2</v>
      </c>
      <c r="K11" s="24" t="s">
        <v>212</v>
      </c>
    </row>
    <row r="12" spans="1:13" x14ac:dyDescent="0.25">
      <c r="A12" s="26" t="s">
        <v>43</v>
      </c>
      <c r="B12" s="537">
        <v>40</v>
      </c>
      <c r="C12" s="153">
        <v>5912.3042608850001</v>
      </c>
      <c r="D12" s="284">
        <f>C12*1.2</f>
        <v>7094.7651130619997</v>
      </c>
      <c r="E12" s="540"/>
      <c r="F12" s="91"/>
      <c r="G12" s="163"/>
      <c r="H12" s="26" t="s">
        <v>43</v>
      </c>
      <c r="I12" s="447">
        <v>40</v>
      </c>
      <c r="J12" s="153">
        <v>5382.8538173850002</v>
      </c>
      <c r="K12" s="284">
        <f t="shared" ref="K12:K23" si="0">J12*1.2</f>
        <v>6459.4245808619999</v>
      </c>
      <c r="M12" s="37"/>
    </row>
    <row r="13" spans="1:13" x14ac:dyDescent="0.25">
      <c r="A13" s="26" t="s">
        <v>44</v>
      </c>
      <c r="B13" s="538"/>
      <c r="C13" s="153">
        <v>6798.0414401624994</v>
      </c>
      <c r="D13" s="284">
        <f t="shared" ref="D13:D23" si="1">C13*1.2</f>
        <v>8157.6497281949987</v>
      </c>
      <c r="E13" s="541"/>
      <c r="F13" s="91"/>
      <c r="G13" s="163"/>
      <c r="H13" s="26" t="s">
        <v>44</v>
      </c>
      <c r="I13" s="448"/>
      <c r="J13" s="153">
        <v>5783.2227513500002</v>
      </c>
      <c r="K13" s="284">
        <f t="shared" si="0"/>
        <v>6939.86730162</v>
      </c>
      <c r="M13" s="37"/>
    </row>
    <row r="14" spans="1:13" x14ac:dyDescent="0.25">
      <c r="A14" s="26" t="s">
        <v>45</v>
      </c>
      <c r="B14" s="538"/>
      <c r="C14" s="153">
        <v>7588.2464671199996</v>
      </c>
      <c r="D14" s="284">
        <f t="shared" si="1"/>
        <v>9105.8957605439991</v>
      </c>
      <c r="E14" s="541"/>
      <c r="F14" s="91"/>
      <c r="G14" s="163"/>
      <c r="H14" s="26" t="s">
        <v>45</v>
      </c>
      <c r="I14" s="448"/>
      <c r="J14" s="153">
        <v>6314.4264013600005</v>
      </c>
      <c r="K14" s="284">
        <f t="shared" si="0"/>
        <v>7577.3116816319998</v>
      </c>
      <c r="M14" s="37"/>
    </row>
    <row r="15" spans="1:13" x14ac:dyDescent="0.25">
      <c r="A15" s="26" t="s">
        <v>46</v>
      </c>
      <c r="B15" s="538"/>
      <c r="C15" s="153">
        <v>9111.8261303850031</v>
      </c>
      <c r="D15" s="284">
        <f t="shared" si="1"/>
        <v>10934.191356462003</v>
      </c>
      <c r="E15" s="541"/>
      <c r="F15" s="91"/>
      <c r="G15" s="163"/>
      <c r="H15" s="26" t="s">
        <v>46</v>
      </c>
      <c r="I15" s="448"/>
      <c r="J15" s="153">
        <v>7568.0170627600019</v>
      </c>
      <c r="K15" s="284">
        <f t="shared" si="0"/>
        <v>9081.6204753120019</v>
      </c>
      <c r="M15" s="37"/>
    </row>
    <row r="16" spans="1:13" x14ac:dyDescent="0.25">
      <c r="A16" s="26" t="s">
        <v>47</v>
      </c>
      <c r="B16" s="539"/>
      <c r="C16" s="153">
        <v>9507.9752870272514</v>
      </c>
      <c r="D16" s="284">
        <f t="shared" si="1"/>
        <v>11409.570344432701</v>
      </c>
      <c r="E16" s="542"/>
      <c r="F16" s="91"/>
      <c r="G16" s="163"/>
      <c r="H16" s="26" t="s">
        <v>47</v>
      </c>
      <c r="I16" s="449"/>
      <c r="J16" s="153">
        <v>8247.1013455600005</v>
      </c>
      <c r="K16" s="284">
        <f t="shared" si="0"/>
        <v>9896.5216146719995</v>
      </c>
      <c r="M16" s="37"/>
    </row>
    <row r="17" spans="1:13" x14ac:dyDescent="0.25">
      <c r="A17" s="26" t="s">
        <v>12</v>
      </c>
      <c r="B17" s="447">
        <v>25</v>
      </c>
      <c r="C17" s="153">
        <v>13387.695611985753</v>
      </c>
      <c r="D17" s="284">
        <f t="shared" si="1"/>
        <v>16065.234734382902</v>
      </c>
      <c r="E17" s="447">
        <v>16</v>
      </c>
      <c r="F17" s="153">
        <v>13124.176527825004</v>
      </c>
      <c r="G17" s="284">
        <f t="shared" ref="G17:G23" si="2">F17*1.2</f>
        <v>15749.011833390005</v>
      </c>
      <c r="H17" s="26" t="s">
        <v>12</v>
      </c>
      <c r="I17" s="447">
        <v>25</v>
      </c>
      <c r="J17" s="153">
        <v>11198.2066863975</v>
      </c>
      <c r="K17" s="284">
        <f t="shared" si="0"/>
        <v>13437.848023676999</v>
      </c>
      <c r="M17" s="37">
        <f>F17*1.1</f>
        <v>14436.594180607506</v>
      </c>
    </row>
    <row r="18" spans="1:13" x14ac:dyDescent="0.25">
      <c r="A18" s="26" t="s">
        <v>48</v>
      </c>
      <c r="B18" s="448"/>
      <c r="C18" s="153">
        <v>16237.946980227505</v>
      </c>
      <c r="D18" s="284">
        <f t="shared" si="1"/>
        <v>19485.536376273005</v>
      </c>
      <c r="E18" s="448"/>
      <c r="F18" s="153">
        <v>16024.589141</v>
      </c>
      <c r="G18" s="284">
        <f t="shared" si="2"/>
        <v>19229.5069692</v>
      </c>
      <c r="H18" s="26" t="s">
        <v>48</v>
      </c>
      <c r="I18" s="448"/>
      <c r="J18" s="153">
        <v>13892.830844640002</v>
      </c>
      <c r="K18" s="284">
        <f t="shared" si="0"/>
        <v>16671.397013568003</v>
      </c>
      <c r="M18" s="37">
        <f t="shared" ref="M18:M23" si="3">F18*1.1</f>
        <v>17627.0480551</v>
      </c>
    </row>
    <row r="19" spans="1:13" x14ac:dyDescent="0.25">
      <c r="A19" s="26" t="s">
        <v>15</v>
      </c>
      <c r="B19" s="448"/>
      <c r="C19" s="153">
        <v>22602.417538057503</v>
      </c>
      <c r="D19" s="284">
        <f t="shared" si="1"/>
        <v>27122.901045669005</v>
      </c>
      <c r="E19" s="448"/>
      <c r="F19" s="153">
        <v>18901.967155390004</v>
      </c>
      <c r="G19" s="284">
        <f t="shared" si="2"/>
        <v>22682.360586468003</v>
      </c>
      <c r="H19" s="26" t="s">
        <v>15</v>
      </c>
      <c r="I19" s="448"/>
      <c r="J19" s="153">
        <v>17070.224586809622</v>
      </c>
      <c r="K19" s="284">
        <f t="shared" si="0"/>
        <v>20484.269504171545</v>
      </c>
      <c r="M19" s="37">
        <f t="shared" si="3"/>
        <v>20792.163870929005</v>
      </c>
    </row>
    <row r="20" spans="1:13" x14ac:dyDescent="0.25">
      <c r="A20" s="26" t="s">
        <v>17</v>
      </c>
      <c r="B20" s="448"/>
      <c r="C20" s="153">
        <v>56517.51918663676</v>
      </c>
      <c r="D20" s="284">
        <f t="shared" si="1"/>
        <v>67821.02302396411</v>
      </c>
      <c r="E20" s="448"/>
      <c r="F20" s="153">
        <v>55887.75871902299</v>
      </c>
      <c r="G20" s="284">
        <f t="shared" si="2"/>
        <v>67065.310462827591</v>
      </c>
      <c r="H20" s="26" t="s">
        <v>17</v>
      </c>
      <c r="I20" s="448"/>
      <c r="J20" s="153">
        <v>48912.016645222502</v>
      </c>
      <c r="K20" s="284">
        <f t="shared" si="0"/>
        <v>58694.419974267003</v>
      </c>
      <c r="M20" s="37">
        <f t="shared" si="3"/>
        <v>61476.534590925294</v>
      </c>
    </row>
    <row r="21" spans="1:13" x14ac:dyDescent="0.25">
      <c r="A21" s="26" t="s">
        <v>49</v>
      </c>
      <c r="B21" s="448"/>
      <c r="C21" s="153">
        <v>79907.898028172509</v>
      </c>
      <c r="D21" s="284">
        <f t="shared" si="1"/>
        <v>95889.477633807008</v>
      </c>
      <c r="E21" s="448"/>
      <c r="F21" s="153">
        <v>72627.572456340014</v>
      </c>
      <c r="G21" s="284">
        <f t="shared" si="2"/>
        <v>87153.086947608012</v>
      </c>
      <c r="H21" s="26" t="s">
        <v>49</v>
      </c>
      <c r="I21" s="448"/>
      <c r="J21" s="153">
        <v>61373.668578626261</v>
      </c>
      <c r="K21" s="284">
        <f t="shared" si="0"/>
        <v>73648.402294351516</v>
      </c>
      <c r="M21" s="37">
        <f t="shared" si="3"/>
        <v>79890.329701974028</v>
      </c>
    </row>
    <row r="22" spans="1:13" x14ac:dyDescent="0.25">
      <c r="A22" s="26" t="s">
        <v>21</v>
      </c>
      <c r="B22" s="448"/>
      <c r="C22" s="153">
        <v>128610.70925802001</v>
      </c>
      <c r="D22" s="284">
        <f t="shared" si="1"/>
        <v>154332.851109624</v>
      </c>
      <c r="E22" s="448"/>
      <c r="F22" s="153">
        <v>125597.98229286</v>
      </c>
      <c r="G22" s="284">
        <f t="shared" si="2"/>
        <v>150717.57875143201</v>
      </c>
      <c r="H22" s="26" t="s">
        <v>21</v>
      </c>
      <c r="I22" s="448"/>
      <c r="J22" s="153">
        <v>98008.078187250008</v>
      </c>
      <c r="K22" s="284">
        <f t="shared" si="0"/>
        <v>117609.69382470001</v>
      </c>
      <c r="M22" s="37">
        <f t="shared" si="3"/>
        <v>138157.78052214603</v>
      </c>
    </row>
    <row r="23" spans="1:13" x14ac:dyDescent="0.25">
      <c r="A23" s="26" t="s">
        <v>23</v>
      </c>
      <c r="B23" s="449"/>
      <c r="C23" s="153">
        <v>163117.367218509</v>
      </c>
      <c r="D23" s="284">
        <f t="shared" si="1"/>
        <v>195740.8406622108</v>
      </c>
      <c r="E23" s="449"/>
      <c r="F23" s="153">
        <v>159435.84381707403</v>
      </c>
      <c r="G23" s="284">
        <f t="shared" si="2"/>
        <v>191323.01258048884</v>
      </c>
      <c r="H23" s="26" t="s">
        <v>23</v>
      </c>
      <c r="I23" s="449"/>
      <c r="J23" s="153">
        <v>140328.09838000801</v>
      </c>
      <c r="K23" s="284">
        <f t="shared" si="0"/>
        <v>168393.71805600962</v>
      </c>
      <c r="M23" s="37">
        <f t="shared" si="3"/>
        <v>175379.42819878145</v>
      </c>
    </row>
    <row r="24" spans="1:13" ht="15" customHeight="1" x14ac:dyDescent="0.25">
      <c r="A24" s="533" t="s">
        <v>98</v>
      </c>
      <c r="B24" s="533"/>
      <c r="C24" s="533"/>
      <c r="D24" s="533"/>
      <c r="E24" s="533"/>
      <c r="F24" s="533"/>
      <c r="G24" s="533"/>
      <c r="H24" s="533"/>
      <c r="I24" s="533"/>
      <c r="J24" s="533"/>
      <c r="K24" s="533"/>
    </row>
    <row r="25" spans="1:13" ht="15" customHeight="1" x14ac:dyDescent="0.25">
      <c r="A25" s="534" t="s">
        <v>97</v>
      </c>
      <c r="B25" s="534"/>
      <c r="C25" s="534"/>
      <c r="D25" s="534"/>
      <c r="E25" s="534"/>
      <c r="F25" s="534"/>
      <c r="G25" s="534"/>
      <c r="H25" s="534"/>
      <c r="I25" s="534"/>
      <c r="J25" s="534"/>
      <c r="K25" s="534"/>
    </row>
  </sheetData>
  <mergeCells count="15">
    <mergeCell ref="A24:K24"/>
    <mergeCell ref="A25:K25"/>
    <mergeCell ref="A4:K4"/>
    <mergeCell ref="B12:B16"/>
    <mergeCell ref="E12:E16"/>
    <mergeCell ref="I12:I16"/>
    <mergeCell ref="B17:B23"/>
    <mergeCell ref="E17:E23"/>
    <mergeCell ref="I17:I23"/>
    <mergeCell ref="A1:K1"/>
    <mergeCell ref="A6:K6"/>
    <mergeCell ref="A8:K8"/>
    <mergeCell ref="A10:G10"/>
    <mergeCell ref="H10:K10"/>
    <mergeCell ref="A3:K3"/>
  </mergeCells>
  <printOptions horizont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C0AEC-B37C-4360-974A-BD261278647A}">
  <sheetPr>
    <tabColor rgb="FFFFFF00"/>
  </sheetPr>
  <dimension ref="A1:P43"/>
  <sheetViews>
    <sheetView topLeftCell="A5" zoomScaleNormal="100" workbookViewId="0">
      <selection activeCell="C13" sqref="C13:M41"/>
    </sheetView>
  </sheetViews>
  <sheetFormatPr defaultRowHeight="15" x14ac:dyDescent="0.25"/>
  <cols>
    <col min="1" max="1" width="15.7109375" customWidth="1"/>
    <col min="2" max="2" width="14.7109375" hidden="1" customWidth="1"/>
    <col min="3" max="3" width="14.7109375" customWidth="1"/>
    <col min="4" max="4" width="14.7109375" hidden="1" customWidth="1"/>
    <col min="5" max="5" width="14.7109375" customWidth="1"/>
    <col min="6" max="6" width="14.7109375" hidden="1" customWidth="1"/>
    <col min="7" max="7" width="14.7109375" customWidth="1"/>
    <col min="8" max="8" width="14.7109375" hidden="1" customWidth="1"/>
    <col min="9" max="9" width="14.7109375" customWidth="1"/>
    <col min="10" max="10" width="14.7109375" hidden="1" customWidth="1"/>
    <col min="11" max="11" width="14.7109375" customWidth="1"/>
    <col min="12" max="12" width="14.7109375" hidden="1" customWidth="1"/>
    <col min="13" max="13" width="14.7109375" customWidth="1"/>
    <col min="15" max="15" width="13.7109375" customWidth="1"/>
    <col min="16" max="16" width="19.28515625" customWidth="1"/>
    <col min="17" max="17" width="21.42578125" customWidth="1"/>
    <col min="18" max="18" width="13" customWidth="1"/>
  </cols>
  <sheetData>
    <row r="1" spans="1:16" ht="60" customHeight="1" x14ac:dyDescent="0.25">
      <c r="A1" s="441"/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</row>
    <row r="2" spans="1:16" ht="23.25" customHeight="1" x14ac:dyDescent="0.25">
      <c r="A2" s="456" t="s">
        <v>364</v>
      </c>
      <c r="B2" s="456"/>
      <c r="C2" s="456"/>
      <c r="D2" s="456"/>
      <c r="E2" s="456"/>
      <c r="F2" s="456"/>
      <c r="G2" s="456"/>
      <c r="H2" s="456"/>
      <c r="I2" s="456"/>
      <c r="J2" s="456"/>
      <c r="K2" s="456"/>
      <c r="L2" s="456"/>
      <c r="M2" s="456"/>
    </row>
    <row r="3" spans="1:16" ht="1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6" ht="95.1" customHeight="1" x14ac:dyDescent="0.25">
      <c r="A4" s="451" t="s">
        <v>365</v>
      </c>
      <c r="B4" s="472"/>
      <c r="C4" s="472"/>
      <c r="D4" s="472"/>
      <c r="E4" s="472"/>
      <c r="F4" s="472"/>
      <c r="G4" s="472"/>
      <c r="H4" s="472"/>
      <c r="I4" s="472"/>
      <c r="J4" s="472"/>
      <c r="K4" s="472"/>
      <c r="L4" s="472"/>
      <c r="M4" s="472"/>
    </row>
    <row r="5" spans="1:16" ht="2.1" customHeight="1" x14ac:dyDescent="0.25">
      <c r="A5" s="1"/>
      <c r="B5" s="1"/>
      <c r="C5" s="2"/>
      <c r="D5" s="2"/>
      <c r="E5" s="2"/>
      <c r="F5" s="2"/>
      <c r="G5" s="2"/>
      <c r="H5" s="2"/>
      <c r="I5" s="3"/>
      <c r="J5" s="3"/>
      <c r="K5" s="2"/>
      <c r="L5" s="2"/>
      <c r="M5" s="2"/>
    </row>
    <row r="6" spans="1:16" ht="15" customHeight="1" x14ac:dyDescent="0.25">
      <c r="A6" s="375" t="s">
        <v>366</v>
      </c>
      <c r="B6" s="375"/>
      <c r="C6" s="375"/>
      <c r="D6" s="375"/>
      <c r="E6" s="375"/>
      <c r="F6" s="375"/>
      <c r="G6" s="375"/>
      <c r="H6" s="375"/>
      <c r="I6" s="375"/>
      <c r="J6" s="375"/>
      <c r="K6" s="375"/>
      <c r="L6" s="375"/>
      <c r="M6" s="375"/>
    </row>
    <row r="7" spans="1:16" ht="2.1" customHeight="1" x14ac:dyDescent="0.25">
      <c r="A7" s="82"/>
      <c r="B7" s="82"/>
      <c r="C7" s="29"/>
      <c r="D7" s="29"/>
      <c r="E7" s="29"/>
      <c r="F7" s="29"/>
      <c r="G7" s="101"/>
      <c r="H7" s="101"/>
      <c r="I7" s="101"/>
      <c r="J7" s="101"/>
      <c r="K7" s="101"/>
      <c r="L7" s="101"/>
      <c r="M7" s="101"/>
    </row>
    <row r="8" spans="1:16" ht="30" customHeight="1" x14ac:dyDescent="0.25">
      <c r="A8" s="375" t="s">
        <v>367</v>
      </c>
      <c r="B8" s="426"/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</row>
    <row r="9" spans="1:16" ht="2.1" customHeight="1" x14ac:dyDescent="0.25">
      <c r="C9" s="226"/>
      <c r="D9" s="226"/>
      <c r="E9" s="226"/>
      <c r="F9" s="226"/>
      <c r="G9" s="227"/>
      <c r="H9" s="227"/>
      <c r="I9" s="227"/>
      <c r="J9" s="227"/>
      <c r="K9" s="227"/>
      <c r="L9" s="227"/>
      <c r="M9" s="227"/>
    </row>
    <row r="10" spans="1:16" ht="15" customHeight="1" x14ac:dyDescent="0.25">
      <c r="A10" s="463" t="s">
        <v>53</v>
      </c>
      <c r="B10" s="465" t="s">
        <v>213</v>
      </c>
      <c r="C10" s="466"/>
      <c r="D10" s="466"/>
      <c r="E10" s="466"/>
      <c r="F10" s="466"/>
      <c r="G10" s="466"/>
      <c r="H10" s="466"/>
      <c r="I10" s="466"/>
      <c r="J10" s="466"/>
      <c r="K10" s="466"/>
      <c r="L10" s="466"/>
      <c r="M10" s="467"/>
    </row>
    <row r="11" spans="1:16" x14ac:dyDescent="0.25">
      <c r="A11" s="464"/>
      <c r="B11" s="468" t="s">
        <v>214</v>
      </c>
      <c r="C11" s="469"/>
      <c r="D11" s="469"/>
      <c r="E11" s="470"/>
      <c r="F11" s="468" t="s">
        <v>215</v>
      </c>
      <c r="G11" s="469"/>
      <c r="H11" s="469"/>
      <c r="I11" s="470"/>
      <c r="J11" s="458" t="s">
        <v>2</v>
      </c>
      <c r="K11" s="460" t="s">
        <v>216</v>
      </c>
      <c r="L11" s="460"/>
      <c r="M11" s="461"/>
    </row>
    <row r="12" spans="1:16" x14ac:dyDescent="0.25">
      <c r="A12" s="464"/>
      <c r="B12" s="156" t="s">
        <v>2</v>
      </c>
      <c r="C12" s="137" t="s">
        <v>3</v>
      </c>
      <c r="D12" s="137" t="s">
        <v>2</v>
      </c>
      <c r="E12" s="143" t="s">
        <v>4</v>
      </c>
      <c r="F12" s="156" t="s">
        <v>2</v>
      </c>
      <c r="G12" s="137" t="s">
        <v>3</v>
      </c>
      <c r="H12" s="137" t="s">
        <v>2</v>
      </c>
      <c r="I12" s="143" t="s">
        <v>4</v>
      </c>
      <c r="J12" s="459"/>
      <c r="K12" s="137" t="s">
        <v>3</v>
      </c>
      <c r="L12" s="137" t="s">
        <v>2</v>
      </c>
      <c r="M12" s="143" t="s">
        <v>4</v>
      </c>
    </row>
    <row r="13" spans="1:16" x14ac:dyDescent="0.25">
      <c r="A13" s="4" t="s">
        <v>5</v>
      </c>
      <c r="B13" s="20">
        <v>2697.2580485812505</v>
      </c>
      <c r="C13" s="332">
        <f>ROUNDUP(B13*1.2,0)</f>
        <v>3237</v>
      </c>
      <c r="D13" s="332"/>
      <c r="E13" s="333"/>
      <c r="F13" s="332">
        <v>3101.4724832437496</v>
      </c>
      <c r="G13" s="332">
        <f>ROUNDUP(F13*1.2,0)</f>
        <v>3722</v>
      </c>
      <c r="H13" s="332"/>
      <c r="I13" s="333"/>
      <c r="J13" s="332">
        <v>3370.9487730187511</v>
      </c>
      <c r="K13" s="332">
        <f>ROUNDUP(J13*1.2,0)</f>
        <v>4046</v>
      </c>
      <c r="L13" s="332"/>
      <c r="M13" s="335"/>
      <c r="O13" s="60"/>
      <c r="P13" s="60"/>
    </row>
    <row r="14" spans="1:16" x14ac:dyDescent="0.25">
      <c r="A14" s="4" t="s">
        <v>6</v>
      </c>
      <c r="B14" s="20">
        <v>2996.6761483312503</v>
      </c>
      <c r="C14" s="332">
        <f t="shared" ref="C14:C31" si="0">ROUNDUP(B14*1.2,0)</f>
        <v>3597</v>
      </c>
      <c r="D14" s="332"/>
      <c r="E14" s="333"/>
      <c r="F14" s="332">
        <v>3445.8032979562504</v>
      </c>
      <c r="G14" s="332">
        <f t="shared" ref="G14:G31" si="1">ROUNDUP(F14*1.2,0)</f>
        <v>4135</v>
      </c>
      <c r="H14" s="332"/>
      <c r="I14" s="333"/>
      <c r="J14" s="332">
        <v>3745.2213977062502</v>
      </c>
      <c r="K14" s="332">
        <f t="shared" ref="K14:K27" si="2">ROUNDUP(J14*1.2,0)</f>
        <v>4495</v>
      </c>
      <c r="L14" s="332"/>
      <c r="M14" s="335"/>
      <c r="O14" s="60"/>
      <c r="P14" s="60"/>
    </row>
    <row r="15" spans="1:16" x14ac:dyDescent="0.25">
      <c r="A15" s="4" t="s">
        <v>7</v>
      </c>
      <c r="B15" s="20">
        <v>3538.1238787125003</v>
      </c>
      <c r="C15" s="332">
        <f t="shared" si="0"/>
        <v>4246</v>
      </c>
      <c r="D15" s="332"/>
      <c r="E15" s="333"/>
      <c r="F15" s="332">
        <v>4069.5910057687506</v>
      </c>
      <c r="G15" s="332">
        <f t="shared" si="1"/>
        <v>4884</v>
      </c>
      <c r="H15" s="332"/>
      <c r="I15" s="333"/>
      <c r="J15" s="332">
        <v>4423.9024238062502</v>
      </c>
      <c r="K15" s="332">
        <f t="shared" si="2"/>
        <v>5309</v>
      </c>
      <c r="L15" s="332"/>
      <c r="M15" s="335"/>
      <c r="O15" s="60"/>
      <c r="P15" s="60"/>
    </row>
    <row r="16" spans="1:16" x14ac:dyDescent="0.25">
      <c r="A16" s="4" t="s">
        <v>8</v>
      </c>
      <c r="B16" s="20">
        <v>4144.4455307062517</v>
      </c>
      <c r="C16" s="332">
        <f t="shared" si="0"/>
        <v>4974</v>
      </c>
      <c r="D16" s="332"/>
      <c r="E16" s="333"/>
      <c r="F16" s="332">
        <v>4765.7380876875013</v>
      </c>
      <c r="G16" s="332">
        <f t="shared" si="1"/>
        <v>5719</v>
      </c>
      <c r="H16" s="332"/>
      <c r="I16" s="333"/>
      <c r="J16" s="332">
        <v>5179.933125675002</v>
      </c>
      <c r="K16" s="332">
        <f t="shared" si="2"/>
        <v>6216</v>
      </c>
      <c r="L16" s="332"/>
      <c r="M16" s="335"/>
      <c r="O16" s="60"/>
      <c r="P16" s="60"/>
    </row>
    <row r="17" spans="1:16" x14ac:dyDescent="0.25">
      <c r="A17" s="4" t="s">
        <v>9</v>
      </c>
      <c r="B17" s="20">
        <v>5376.8005262606257</v>
      </c>
      <c r="C17" s="332">
        <f t="shared" si="0"/>
        <v>6453</v>
      </c>
      <c r="D17" s="332"/>
      <c r="E17" s="333"/>
      <c r="F17" s="332">
        <v>6183.7323050868781</v>
      </c>
      <c r="G17" s="332">
        <f t="shared" si="1"/>
        <v>7421</v>
      </c>
      <c r="H17" s="332"/>
      <c r="I17" s="333"/>
      <c r="J17" s="332">
        <v>9165.936578596873</v>
      </c>
      <c r="K17" s="332">
        <f t="shared" si="2"/>
        <v>11000</v>
      </c>
      <c r="L17" s="332"/>
      <c r="M17" s="335"/>
      <c r="O17" s="60"/>
      <c r="P17" s="60"/>
    </row>
    <row r="18" spans="1:16" x14ac:dyDescent="0.25">
      <c r="A18" s="4" t="s">
        <v>10</v>
      </c>
      <c r="B18" s="20">
        <v>6261.0819808556244</v>
      </c>
      <c r="C18" s="332">
        <f t="shared" si="0"/>
        <v>7514</v>
      </c>
      <c r="D18" s="332">
        <v>22572.352197862499</v>
      </c>
      <c r="E18" s="333">
        <f>ROUNDUP(D18*1.2,0)</f>
        <v>27087</v>
      </c>
      <c r="F18" s="332">
        <v>7199.3834509471872</v>
      </c>
      <c r="G18" s="332">
        <f t="shared" si="1"/>
        <v>8640</v>
      </c>
      <c r="H18" s="332">
        <v>23425.353534309372</v>
      </c>
      <c r="I18" s="333">
        <f>ROUNDUP(H18*1.2,0)</f>
        <v>28111</v>
      </c>
      <c r="J18" s="332">
        <v>10210.157201475002</v>
      </c>
      <c r="K18" s="332">
        <f t="shared" si="2"/>
        <v>12253</v>
      </c>
      <c r="L18" s="332">
        <v>23996.62965871875</v>
      </c>
      <c r="M18" s="333">
        <f>ROUNDUP(L18*1.2,0)</f>
        <v>28796</v>
      </c>
      <c r="O18" s="60"/>
      <c r="P18" s="60"/>
    </row>
    <row r="19" spans="1:16" x14ac:dyDescent="0.25">
      <c r="A19" s="4" t="s">
        <v>11</v>
      </c>
      <c r="B19" s="20">
        <v>7609.7110051462514</v>
      </c>
      <c r="C19" s="332">
        <f t="shared" si="0"/>
        <v>9132</v>
      </c>
      <c r="D19" s="332">
        <v>24881.047212450001</v>
      </c>
      <c r="E19" s="333">
        <f t="shared" ref="E19:E34" si="3">ROUNDUP(D19*1.2,0)</f>
        <v>29858</v>
      </c>
      <c r="F19" s="332">
        <v>8751.4920255262514</v>
      </c>
      <c r="G19" s="332">
        <f t="shared" si="1"/>
        <v>10502</v>
      </c>
      <c r="H19" s="332">
        <v>25919.029958250001</v>
      </c>
      <c r="I19" s="333">
        <f t="shared" ref="I19:I34" si="4">ROUNDUP(H19*1.2,0)</f>
        <v>31103</v>
      </c>
      <c r="J19" s="332">
        <v>10977.416082084377</v>
      </c>
      <c r="K19" s="332">
        <f t="shared" si="2"/>
        <v>13173</v>
      </c>
      <c r="L19" s="332">
        <v>26612.00139365625</v>
      </c>
      <c r="M19" s="333">
        <f t="shared" ref="M19:M34" si="5">ROUNDUP(L19*1.2,0)</f>
        <v>31935</v>
      </c>
      <c r="O19" s="60"/>
      <c r="P19" s="60"/>
    </row>
    <row r="20" spans="1:16" x14ac:dyDescent="0.25">
      <c r="A20" s="4" t="s">
        <v>12</v>
      </c>
      <c r="B20" s="20">
        <v>8960.0866350187534</v>
      </c>
      <c r="C20" s="332">
        <f t="shared" si="0"/>
        <v>10753</v>
      </c>
      <c r="D20" s="332">
        <v>26469.550964381255</v>
      </c>
      <c r="E20" s="333">
        <f t="shared" si="3"/>
        <v>31764</v>
      </c>
      <c r="F20" s="332">
        <v>10304.099630271565</v>
      </c>
      <c r="G20" s="332">
        <f t="shared" si="1"/>
        <v>12365</v>
      </c>
      <c r="H20" s="332">
        <v>27691.380960065624</v>
      </c>
      <c r="I20" s="333">
        <f t="shared" si="4"/>
        <v>33230</v>
      </c>
      <c r="J20" s="332">
        <v>12444.564770859375</v>
      </c>
      <c r="K20" s="332">
        <f t="shared" si="2"/>
        <v>14934</v>
      </c>
      <c r="L20" s="332">
        <v>50685.670277343757</v>
      </c>
      <c r="M20" s="333">
        <f t="shared" si="5"/>
        <v>60823</v>
      </c>
      <c r="O20" s="60"/>
      <c r="P20" s="60"/>
    </row>
    <row r="21" spans="1:16" x14ac:dyDescent="0.25">
      <c r="A21" s="4" t="s">
        <v>13</v>
      </c>
      <c r="B21" s="20">
        <v>10350.384678191251</v>
      </c>
      <c r="C21" s="332">
        <f t="shared" si="0"/>
        <v>12421</v>
      </c>
      <c r="D21" s="332">
        <v>28094.347819312501</v>
      </c>
      <c r="E21" s="333">
        <f t="shared" si="3"/>
        <v>33714</v>
      </c>
      <c r="F21" s="332">
        <v>11901.370434896253</v>
      </c>
      <c r="G21" s="332">
        <f t="shared" si="1"/>
        <v>14282</v>
      </c>
      <c r="H21" s="332">
        <v>29504.334870862505</v>
      </c>
      <c r="I21" s="333">
        <f t="shared" si="4"/>
        <v>35406</v>
      </c>
      <c r="J21" s="332">
        <v>13863.058018425001</v>
      </c>
      <c r="K21" s="332">
        <f t="shared" si="2"/>
        <v>16636</v>
      </c>
      <c r="L21" s="332">
        <v>53448.709575112487</v>
      </c>
      <c r="M21" s="333">
        <f t="shared" si="5"/>
        <v>64139</v>
      </c>
      <c r="O21" s="60"/>
      <c r="P21" s="60"/>
    </row>
    <row r="22" spans="1:16" x14ac:dyDescent="0.25">
      <c r="A22" s="4" t="s">
        <v>14</v>
      </c>
      <c r="B22" s="20">
        <v>11989.199744156253</v>
      </c>
      <c r="C22" s="332">
        <f t="shared" si="0"/>
        <v>14388</v>
      </c>
      <c r="D22" s="332">
        <v>30666.848326331252</v>
      </c>
      <c r="E22" s="333">
        <f t="shared" si="3"/>
        <v>36801</v>
      </c>
      <c r="F22" s="332">
        <v>13787.579705779688</v>
      </c>
      <c r="G22" s="332">
        <f t="shared" si="1"/>
        <v>16546</v>
      </c>
      <c r="H22" s="332">
        <v>32301.739200534372</v>
      </c>
      <c r="I22" s="333">
        <f t="shared" si="4"/>
        <v>38763</v>
      </c>
      <c r="J22" s="332">
        <v>14986.499680195317</v>
      </c>
      <c r="K22" s="332">
        <f t="shared" si="2"/>
        <v>17984</v>
      </c>
      <c r="L22" s="332">
        <v>58857.289249687514</v>
      </c>
      <c r="M22" s="333">
        <f t="shared" si="5"/>
        <v>70629</v>
      </c>
      <c r="O22" s="60"/>
      <c r="P22" s="60"/>
    </row>
    <row r="23" spans="1:16" x14ac:dyDescent="0.25">
      <c r="A23" s="4" t="s">
        <v>15</v>
      </c>
      <c r="B23" s="20">
        <v>13713.348968549999</v>
      </c>
      <c r="C23" s="332">
        <f t="shared" si="0"/>
        <v>16457</v>
      </c>
      <c r="D23" s="332">
        <v>31873.36716918751</v>
      </c>
      <c r="E23" s="333">
        <f t="shared" si="3"/>
        <v>38249</v>
      </c>
      <c r="F23" s="332">
        <v>15771.848404331247</v>
      </c>
      <c r="G23" s="332">
        <f t="shared" si="1"/>
        <v>18927</v>
      </c>
      <c r="H23" s="332">
        <v>33744.730292625005</v>
      </c>
      <c r="I23" s="333">
        <f t="shared" si="4"/>
        <v>40494</v>
      </c>
      <c r="J23" s="332">
        <v>17141.686210687505</v>
      </c>
      <c r="K23" s="332">
        <f t="shared" si="2"/>
        <v>20571</v>
      </c>
      <c r="L23" s="332">
        <v>59634.188485781247</v>
      </c>
      <c r="M23" s="333">
        <f t="shared" si="5"/>
        <v>71562</v>
      </c>
      <c r="O23" s="60"/>
      <c r="P23" s="60"/>
    </row>
    <row r="24" spans="1:16" x14ac:dyDescent="0.25">
      <c r="A24" s="4" t="s">
        <v>16</v>
      </c>
      <c r="B24" s="20">
        <v>22600.07816913</v>
      </c>
      <c r="C24" s="332">
        <f t="shared" si="0"/>
        <v>27121</v>
      </c>
      <c r="D24" s="332">
        <v>58797.467250336864</v>
      </c>
      <c r="E24" s="333">
        <f t="shared" si="3"/>
        <v>70557</v>
      </c>
      <c r="F24" s="332">
        <v>25989.491058300002</v>
      </c>
      <c r="G24" s="332">
        <f t="shared" si="1"/>
        <v>31188</v>
      </c>
      <c r="H24" s="332">
        <v>61570.634528084767</v>
      </c>
      <c r="I24" s="333">
        <f t="shared" si="4"/>
        <v>73885</v>
      </c>
      <c r="J24" s="332">
        <v>35312.62213926563</v>
      </c>
      <c r="K24" s="332">
        <f t="shared" si="2"/>
        <v>42376</v>
      </c>
      <c r="L24" s="332">
        <v>68826.076918499995</v>
      </c>
      <c r="M24" s="333">
        <f t="shared" si="5"/>
        <v>82592</v>
      </c>
      <c r="O24" s="60"/>
      <c r="P24" s="60"/>
    </row>
    <row r="25" spans="1:16" x14ac:dyDescent="0.25">
      <c r="A25" s="4" t="s">
        <v>17</v>
      </c>
      <c r="B25" s="20">
        <v>26503.092905404505</v>
      </c>
      <c r="C25" s="332">
        <f t="shared" si="0"/>
        <v>31804</v>
      </c>
      <c r="D25" s="332">
        <v>62842.149038485179</v>
      </c>
      <c r="E25" s="333">
        <f t="shared" si="3"/>
        <v>75411</v>
      </c>
      <c r="F25" s="332">
        <v>30478.86623991825</v>
      </c>
      <c r="G25" s="332">
        <f t="shared" si="1"/>
        <v>36575</v>
      </c>
      <c r="H25" s="332">
        <v>66095.04654847247</v>
      </c>
      <c r="I25" s="333">
        <f t="shared" si="4"/>
        <v>79315</v>
      </c>
      <c r="J25" s="332">
        <v>41413.016406588758</v>
      </c>
      <c r="K25" s="332">
        <f t="shared" si="2"/>
        <v>49696</v>
      </c>
      <c r="L25" s="332">
        <v>74208.616291672515</v>
      </c>
      <c r="M25" s="333">
        <f t="shared" si="5"/>
        <v>89051</v>
      </c>
      <c r="O25" s="60"/>
      <c r="P25" s="60"/>
    </row>
    <row r="26" spans="1:16" x14ac:dyDescent="0.25">
      <c r="A26" s="4" t="s">
        <v>18</v>
      </c>
      <c r="B26" s="20">
        <v>33588.581038074575</v>
      </c>
      <c r="C26" s="332">
        <f t="shared" si="0"/>
        <v>40307</v>
      </c>
      <c r="D26" s="332">
        <v>66440.170634045033</v>
      </c>
      <c r="E26" s="333">
        <f t="shared" si="3"/>
        <v>79729</v>
      </c>
      <c r="F26" s="332">
        <v>38625.591924135573</v>
      </c>
      <c r="G26" s="332">
        <f t="shared" si="1"/>
        <v>46351</v>
      </c>
      <c r="H26" s="332">
        <v>70561.375079984122</v>
      </c>
      <c r="I26" s="333">
        <f t="shared" si="4"/>
        <v>84674</v>
      </c>
      <c r="J26" s="332">
        <v>57254.230004028766</v>
      </c>
      <c r="K26" s="332">
        <f t="shared" si="2"/>
        <v>68706</v>
      </c>
      <c r="L26" s="332">
        <v>79815.998998993135</v>
      </c>
      <c r="M26" s="333">
        <f t="shared" si="5"/>
        <v>95780</v>
      </c>
      <c r="O26" s="60"/>
      <c r="P26" s="60"/>
    </row>
    <row r="27" spans="1:16" x14ac:dyDescent="0.25">
      <c r="A27" s="4" t="s">
        <v>19</v>
      </c>
      <c r="B27" s="20">
        <v>28744.137576000001</v>
      </c>
      <c r="C27" s="332">
        <f t="shared" si="0"/>
        <v>34493</v>
      </c>
      <c r="D27" s="332">
        <v>67673.048966234113</v>
      </c>
      <c r="E27" s="333">
        <f t="shared" si="3"/>
        <v>81208</v>
      </c>
      <c r="F27" s="332">
        <v>33054.510636984378</v>
      </c>
      <c r="G27" s="332">
        <f t="shared" si="1"/>
        <v>39666</v>
      </c>
      <c r="H27" s="332">
        <v>71395.671115181409</v>
      </c>
      <c r="I27" s="333">
        <f t="shared" si="4"/>
        <v>85675</v>
      </c>
      <c r="J27" s="332">
        <v>43116.206363999998</v>
      </c>
      <c r="K27" s="332">
        <f t="shared" si="2"/>
        <v>51740</v>
      </c>
      <c r="L27" s="332">
        <v>76990.323854296876</v>
      </c>
      <c r="M27" s="333">
        <f t="shared" si="5"/>
        <v>92389</v>
      </c>
      <c r="O27" s="60"/>
      <c r="P27" s="60"/>
    </row>
    <row r="28" spans="1:16" x14ac:dyDescent="0.25">
      <c r="A28" s="4" t="s">
        <v>20</v>
      </c>
      <c r="B28" s="20">
        <v>45601.376591925007</v>
      </c>
      <c r="C28" s="332">
        <f t="shared" si="0"/>
        <v>54722</v>
      </c>
      <c r="D28" s="332">
        <v>81108.344750917386</v>
      </c>
      <c r="E28" s="333">
        <f t="shared" si="3"/>
        <v>97331</v>
      </c>
      <c r="F28" s="332">
        <v>52443.08017121251</v>
      </c>
      <c r="G28" s="332">
        <f t="shared" si="1"/>
        <v>62932</v>
      </c>
      <c r="H28" s="332">
        <v>87017.097721964004</v>
      </c>
      <c r="I28" s="333">
        <f t="shared" si="4"/>
        <v>104421</v>
      </c>
      <c r="J28" s="332"/>
      <c r="K28" s="332"/>
      <c r="L28" s="332">
        <v>142846.55550000002</v>
      </c>
      <c r="M28" s="333">
        <f t="shared" si="5"/>
        <v>171416</v>
      </c>
      <c r="O28" s="60"/>
      <c r="P28" s="60"/>
    </row>
    <row r="29" spans="1:16" x14ac:dyDescent="0.25">
      <c r="A29" s="4" t="s">
        <v>21</v>
      </c>
      <c r="B29" s="20">
        <v>54829.312244437504</v>
      </c>
      <c r="C29" s="332">
        <f t="shared" si="0"/>
        <v>65796</v>
      </c>
      <c r="D29" s="332">
        <v>91422.081719491543</v>
      </c>
      <c r="E29" s="333">
        <f t="shared" si="3"/>
        <v>109707</v>
      </c>
      <c r="F29" s="332">
        <v>63053.546353875019</v>
      </c>
      <c r="G29" s="332">
        <f t="shared" si="1"/>
        <v>75665</v>
      </c>
      <c r="H29" s="332">
        <v>98524.828523675853</v>
      </c>
      <c r="I29" s="333">
        <f t="shared" si="4"/>
        <v>118230</v>
      </c>
      <c r="J29" s="332"/>
      <c r="K29" s="332"/>
      <c r="L29" s="332">
        <v>171415.20000000004</v>
      </c>
      <c r="M29" s="333">
        <f t="shared" si="5"/>
        <v>205699</v>
      </c>
      <c r="O29" s="60"/>
      <c r="P29" s="60"/>
    </row>
    <row r="30" spans="1:16" x14ac:dyDescent="0.25">
      <c r="A30" s="4" t="s">
        <v>22</v>
      </c>
      <c r="B30" s="20">
        <v>93303.366426270019</v>
      </c>
      <c r="C30" s="332">
        <f t="shared" si="0"/>
        <v>111965</v>
      </c>
      <c r="D30" s="332">
        <v>139354.14385695002</v>
      </c>
      <c r="E30" s="333">
        <f t="shared" si="3"/>
        <v>167225</v>
      </c>
      <c r="F30" s="332">
        <v>107299.73058997504</v>
      </c>
      <c r="G30" s="332">
        <f t="shared" si="1"/>
        <v>128760</v>
      </c>
      <c r="H30" s="332">
        <v>152078.11127850003</v>
      </c>
      <c r="I30" s="333">
        <f t="shared" si="4"/>
        <v>182494</v>
      </c>
      <c r="J30" s="332"/>
      <c r="K30" s="332"/>
      <c r="L30" s="332">
        <v>239403.50801895</v>
      </c>
      <c r="M30" s="333">
        <f t="shared" si="5"/>
        <v>287285</v>
      </c>
      <c r="O30" s="60"/>
      <c r="P30" s="60"/>
    </row>
    <row r="31" spans="1:16" x14ac:dyDescent="0.25">
      <c r="A31" s="4" t="s">
        <v>23</v>
      </c>
      <c r="B31" s="20">
        <v>93199.741727399989</v>
      </c>
      <c r="C31" s="332">
        <f t="shared" si="0"/>
        <v>111840</v>
      </c>
      <c r="D31" s="332">
        <v>150200.17989240002</v>
      </c>
      <c r="E31" s="333">
        <f t="shared" si="3"/>
        <v>180241</v>
      </c>
      <c r="F31" s="332">
        <v>107179.84500300002</v>
      </c>
      <c r="G31" s="332">
        <f t="shared" si="1"/>
        <v>128616</v>
      </c>
      <c r="H31" s="332">
        <v>164180.28316800002</v>
      </c>
      <c r="I31" s="333">
        <f t="shared" si="4"/>
        <v>197017</v>
      </c>
      <c r="J31" s="332"/>
      <c r="K31" s="332"/>
      <c r="L31" s="332">
        <v>259285.57992479997</v>
      </c>
      <c r="M31" s="333">
        <f t="shared" si="5"/>
        <v>311143</v>
      </c>
      <c r="O31" s="60"/>
      <c r="P31" s="60"/>
    </row>
    <row r="32" spans="1:16" x14ac:dyDescent="0.25">
      <c r="A32" s="4" t="s">
        <v>24</v>
      </c>
      <c r="B32" s="8"/>
      <c r="C32" s="332"/>
      <c r="D32" s="332">
        <v>273932.56896802504</v>
      </c>
      <c r="E32" s="333">
        <f t="shared" si="3"/>
        <v>328720</v>
      </c>
      <c r="F32" s="332"/>
      <c r="G32" s="332"/>
      <c r="H32" s="332">
        <v>325249.05687450001</v>
      </c>
      <c r="I32" s="333">
        <f t="shared" si="4"/>
        <v>390299</v>
      </c>
      <c r="J32" s="332"/>
      <c r="K32" s="332"/>
      <c r="L32" s="332">
        <v>471020.91127987514</v>
      </c>
      <c r="M32" s="333">
        <f t="shared" si="5"/>
        <v>565226</v>
      </c>
      <c r="O32" s="60"/>
      <c r="P32" s="60"/>
    </row>
    <row r="33" spans="1:16" x14ac:dyDescent="0.25">
      <c r="A33" s="4" t="s">
        <v>25</v>
      </c>
      <c r="B33" s="8"/>
      <c r="C33" s="332"/>
      <c r="D33" s="332">
        <v>289390.71149999998</v>
      </c>
      <c r="E33" s="333">
        <f t="shared" si="3"/>
        <v>347269</v>
      </c>
      <c r="F33" s="332"/>
      <c r="G33" s="332"/>
      <c r="H33" s="332">
        <v>343003.71600000001</v>
      </c>
      <c r="I33" s="333">
        <f t="shared" si="4"/>
        <v>411605</v>
      </c>
      <c r="J33" s="332"/>
      <c r="K33" s="332"/>
      <c r="L33" s="332">
        <v>487187.94300000009</v>
      </c>
      <c r="M33" s="333">
        <f t="shared" si="5"/>
        <v>584626</v>
      </c>
      <c r="O33" s="60"/>
      <c r="P33" s="60"/>
    </row>
    <row r="34" spans="1:16" x14ac:dyDescent="0.25">
      <c r="A34" s="4" t="s">
        <v>26</v>
      </c>
      <c r="B34" s="8"/>
      <c r="C34" s="332"/>
      <c r="D34" s="332">
        <v>471415.15036522516</v>
      </c>
      <c r="E34" s="333">
        <f t="shared" si="3"/>
        <v>565699</v>
      </c>
      <c r="F34" s="332"/>
      <c r="G34" s="332"/>
      <c r="H34" s="332">
        <v>585194.35833292501</v>
      </c>
      <c r="I34" s="333">
        <f t="shared" si="4"/>
        <v>702234</v>
      </c>
      <c r="J34" s="332"/>
      <c r="K34" s="332"/>
      <c r="L34" s="332">
        <v>623848.20300082513</v>
      </c>
      <c r="M34" s="333">
        <f t="shared" si="5"/>
        <v>748618</v>
      </c>
      <c r="O34" s="60"/>
      <c r="P34" s="60"/>
    </row>
    <row r="35" spans="1:16" x14ac:dyDescent="0.25">
      <c r="A35" s="4" t="s">
        <v>27</v>
      </c>
      <c r="B35" s="8"/>
      <c r="C35" s="332"/>
      <c r="D35" s="332" t="s">
        <v>29</v>
      </c>
      <c r="E35" s="333" t="s">
        <v>29</v>
      </c>
      <c r="F35" s="332"/>
      <c r="G35" s="332"/>
      <c r="H35" s="332" t="s">
        <v>29</v>
      </c>
      <c r="I35" s="333" t="s">
        <v>29</v>
      </c>
      <c r="J35" s="332"/>
      <c r="K35" s="332"/>
      <c r="L35" s="332" t="s">
        <v>29</v>
      </c>
      <c r="M35" s="333" t="s">
        <v>29</v>
      </c>
    </row>
    <row r="36" spans="1:16" x14ac:dyDescent="0.25">
      <c r="A36" s="4" t="s">
        <v>28</v>
      </c>
      <c r="B36" s="8"/>
      <c r="C36" s="332"/>
      <c r="D36" s="332" t="s">
        <v>29</v>
      </c>
      <c r="E36" s="333" t="s">
        <v>29</v>
      </c>
      <c r="F36" s="332"/>
      <c r="G36" s="332"/>
      <c r="H36" s="332" t="s">
        <v>29</v>
      </c>
      <c r="I36" s="333" t="s">
        <v>29</v>
      </c>
      <c r="J36" s="332"/>
      <c r="K36" s="332"/>
      <c r="L36" s="332" t="s">
        <v>29</v>
      </c>
      <c r="M36" s="333" t="s">
        <v>29</v>
      </c>
    </row>
    <row r="37" spans="1:16" x14ac:dyDescent="0.25">
      <c r="A37" s="4" t="s">
        <v>30</v>
      </c>
      <c r="B37" s="8"/>
      <c r="C37" s="332"/>
      <c r="D37" s="332" t="s">
        <v>29</v>
      </c>
      <c r="E37" s="333" t="s">
        <v>29</v>
      </c>
      <c r="F37" s="332"/>
      <c r="G37" s="332"/>
      <c r="H37" s="332" t="s">
        <v>29</v>
      </c>
      <c r="I37" s="333" t="s">
        <v>29</v>
      </c>
      <c r="J37" s="332"/>
      <c r="K37" s="332"/>
      <c r="L37" s="332" t="s">
        <v>29</v>
      </c>
      <c r="M37" s="333" t="s">
        <v>29</v>
      </c>
    </row>
    <row r="38" spans="1:16" x14ac:dyDescent="0.25">
      <c r="A38" s="4" t="s">
        <v>31</v>
      </c>
      <c r="B38" s="8"/>
      <c r="C38" s="332"/>
      <c r="D38" s="332" t="s">
        <v>29</v>
      </c>
      <c r="E38" s="333" t="s">
        <v>29</v>
      </c>
      <c r="F38" s="332"/>
      <c r="G38" s="332"/>
      <c r="H38" s="332" t="s">
        <v>29</v>
      </c>
      <c r="I38" s="333" t="s">
        <v>29</v>
      </c>
      <c r="J38" s="332"/>
      <c r="K38" s="332"/>
      <c r="L38" s="332" t="s">
        <v>29</v>
      </c>
      <c r="M38" s="333" t="s">
        <v>29</v>
      </c>
    </row>
    <row r="39" spans="1:16" x14ac:dyDescent="0.25">
      <c r="A39" s="4" t="s">
        <v>32</v>
      </c>
      <c r="B39" s="8"/>
      <c r="C39" s="332"/>
      <c r="D39" s="332" t="s">
        <v>29</v>
      </c>
      <c r="E39" s="333" t="s">
        <v>29</v>
      </c>
      <c r="F39" s="332"/>
      <c r="G39" s="332"/>
      <c r="H39" s="332" t="s">
        <v>29</v>
      </c>
      <c r="I39" s="333" t="s">
        <v>29</v>
      </c>
      <c r="J39" s="332"/>
      <c r="K39" s="332"/>
      <c r="L39" s="332" t="s">
        <v>29</v>
      </c>
      <c r="M39" s="333" t="s">
        <v>29</v>
      </c>
    </row>
    <row r="40" spans="1:16" x14ac:dyDescent="0.25">
      <c r="A40" s="4" t="s">
        <v>33</v>
      </c>
      <c r="B40" s="8"/>
      <c r="C40" s="332"/>
      <c r="D40" s="332" t="s">
        <v>29</v>
      </c>
      <c r="E40" s="333" t="s">
        <v>29</v>
      </c>
      <c r="F40" s="332"/>
      <c r="G40" s="332"/>
      <c r="H40" s="332" t="s">
        <v>29</v>
      </c>
      <c r="I40" s="333" t="s">
        <v>29</v>
      </c>
      <c r="J40" s="332"/>
      <c r="K40" s="332"/>
      <c r="L40" s="332"/>
      <c r="M40" s="333"/>
    </row>
    <row r="41" spans="1:16" x14ac:dyDescent="0.25">
      <c r="A41" s="4" t="s">
        <v>34</v>
      </c>
      <c r="B41" s="8"/>
      <c r="C41" s="332"/>
      <c r="D41" s="332" t="s">
        <v>29</v>
      </c>
      <c r="E41" s="333" t="s">
        <v>29</v>
      </c>
      <c r="F41" s="332"/>
      <c r="G41" s="332"/>
      <c r="H41" s="332" t="s">
        <v>29</v>
      </c>
      <c r="I41" s="333" t="s">
        <v>29</v>
      </c>
      <c r="J41" s="332"/>
      <c r="K41" s="332"/>
      <c r="L41" s="332"/>
      <c r="M41" s="333"/>
    </row>
    <row r="42" spans="1:16" ht="15" customHeight="1" x14ac:dyDescent="0.25">
      <c r="A42" s="462" t="s">
        <v>35</v>
      </c>
      <c r="B42" s="462"/>
      <c r="C42" s="462"/>
      <c r="D42" s="462"/>
      <c r="E42" s="462"/>
      <c r="F42" s="462"/>
      <c r="G42" s="462"/>
      <c r="H42" s="462"/>
      <c r="I42" s="462"/>
      <c r="J42" s="462"/>
      <c r="K42" s="462"/>
      <c r="L42" s="462"/>
      <c r="M42" s="462"/>
    </row>
    <row r="43" spans="1:16" ht="15" customHeight="1" x14ac:dyDescent="0.25"/>
  </sheetData>
  <mergeCells count="12">
    <mergeCell ref="K11:M11"/>
    <mergeCell ref="A42:M42"/>
    <mergeCell ref="A1:M1"/>
    <mergeCell ref="A2:M2"/>
    <mergeCell ref="A4:M4"/>
    <mergeCell ref="A6:M6"/>
    <mergeCell ref="A8:M8"/>
    <mergeCell ref="A10:A12"/>
    <mergeCell ref="B10:M10"/>
    <mergeCell ref="B11:E11"/>
    <mergeCell ref="F11:I11"/>
    <mergeCell ref="J11:J12"/>
  </mergeCells>
  <printOptions horizontalCentered="1"/>
  <pageMargins left="0.23622047244094491" right="0.23622047244094491" top="0" bottom="0" header="0.31496062992125984" footer="0.23622047244094491"/>
  <pageSetup paperSize="9" scale="93" orientation="portrait" r:id="rId1"/>
  <headerFooter differentFirst="1">
    <oddFooter>&amp;C&amp;F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B5831-7C98-4985-B2EF-7688ADF0605A}">
  <sheetPr>
    <tabColor rgb="FFFFFF00"/>
    <pageSetUpPr fitToPage="1"/>
  </sheetPr>
  <dimension ref="A1:M42"/>
  <sheetViews>
    <sheetView topLeftCell="A5" zoomScaleNormal="100" workbookViewId="0">
      <selection activeCell="C13" sqref="C13:M41"/>
    </sheetView>
  </sheetViews>
  <sheetFormatPr defaultRowHeight="15" x14ac:dyDescent="0.25"/>
  <cols>
    <col min="1" max="1" width="15.7109375" customWidth="1"/>
    <col min="2" max="2" width="14.7109375" hidden="1" customWidth="1"/>
    <col min="3" max="3" width="14.7109375" customWidth="1"/>
    <col min="4" max="4" width="14.7109375" hidden="1" customWidth="1"/>
    <col min="5" max="5" width="14.7109375" customWidth="1"/>
    <col min="6" max="6" width="14.7109375" hidden="1" customWidth="1"/>
    <col min="7" max="7" width="14.7109375" customWidth="1"/>
    <col min="8" max="8" width="14.7109375" hidden="1" customWidth="1"/>
    <col min="9" max="9" width="14.7109375" customWidth="1"/>
    <col min="10" max="10" width="14.7109375" hidden="1" customWidth="1"/>
    <col min="11" max="11" width="14.7109375" customWidth="1"/>
    <col min="12" max="12" width="14.7109375" hidden="1" customWidth="1"/>
    <col min="13" max="13" width="14.7109375" customWidth="1"/>
    <col min="15" max="15" width="12.7109375" customWidth="1"/>
  </cols>
  <sheetData>
    <row r="1" spans="1:13" ht="60" customHeight="1" x14ac:dyDescent="0.25">
      <c r="A1" s="365" t="s">
        <v>211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</row>
    <row r="2" spans="1:13" ht="2.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1.75" customHeight="1" x14ac:dyDescent="0.25">
      <c r="A3" s="456" t="s">
        <v>364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  <c r="L3" s="456"/>
      <c r="M3" s="456"/>
    </row>
    <row r="4" spans="1:13" ht="95.1" customHeight="1" x14ac:dyDescent="0.25">
      <c r="A4" s="451" t="s">
        <v>368</v>
      </c>
      <c r="B4" s="451"/>
      <c r="C4" s="451"/>
      <c r="D4" s="451"/>
      <c r="E4" s="451"/>
      <c r="F4" s="451"/>
      <c r="G4" s="451"/>
      <c r="H4" s="451"/>
      <c r="I4" s="451"/>
      <c r="J4" s="451"/>
      <c r="K4" s="451"/>
      <c r="L4" s="451"/>
      <c r="M4" s="451"/>
    </row>
    <row r="5" spans="1:13" ht="2.1" customHeight="1" x14ac:dyDescent="0.25">
      <c r="A5" s="1"/>
      <c r="B5" s="1"/>
      <c r="C5" s="1"/>
      <c r="D5" s="1"/>
      <c r="E5" s="42"/>
      <c r="F5" s="43"/>
      <c r="G5" s="43"/>
      <c r="H5" s="43"/>
      <c r="I5" s="43"/>
      <c r="J5" s="43"/>
      <c r="K5" s="43"/>
      <c r="L5" s="43"/>
      <c r="M5" s="43"/>
    </row>
    <row r="6" spans="1:13" ht="15" customHeight="1" x14ac:dyDescent="0.25">
      <c r="A6" s="369" t="s">
        <v>366</v>
      </c>
      <c r="B6" s="370"/>
      <c r="C6" s="370"/>
      <c r="D6" s="370"/>
      <c r="E6" s="370"/>
      <c r="F6" s="370"/>
      <c r="G6" s="370"/>
      <c r="H6" s="370"/>
      <c r="I6" s="370"/>
      <c r="J6" s="370"/>
      <c r="K6" s="370"/>
      <c r="L6" s="370"/>
      <c r="M6" s="370"/>
    </row>
    <row r="7" spans="1:13" ht="2.1" customHeight="1" x14ac:dyDescent="0.25">
      <c r="A7" s="82"/>
      <c r="B7" s="82"/>
      <c r="C7" s="82"/>
      <c r="D7" s="82"/>
      <c r="E7" s="42"/>
      <c r="F7" s="43"/>
      <c r="G7" s="43"/>
      <c r="H7" s="43"/>
      <c r="I7" s="43"/>
      <c r="J7" s="43"/>
      <c r="K7" s="43"/>
      <c r="L7" s="43"/>
      <c r="M7" s="43"/>
    </row>
    <row r="8" spans="1:13" ht="30" customHeight="1" x14ac:dyDescent="0.25">
      <c r="A8" s="375" t="s">
        <v>367</v>
      </c>
      <c r="B8" s="426"/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</row>
    <row r="9" spans="1:13" ht="2.1" customHeight="1" x14ac:dyDescent="0.25">
      <c r="A9" s="1"/>
      <c r="B9" s="1"/>
      <c r="C9" s="1"/>
      <c r="D9" s="1"/>
      <c r="E9" s="42"/>
      <c r="F9" s="43"/>
      <c r="G9" s="43"/>
      <c r="H9" s="43"/>
      <c r="I9" s="43"/>
      <c r="J9" s="43"/>
      <c r="K9" s="43"/>
      <c r="L9" s="43"/>
      <c r="M9" s="43"/>
    </row>
    <row r="10" spans="1:13" ht="15" customHeight="1" x14ac:dyDescent="0.25">
      <c r="A10" s="463" t="s">
        <v>53</v>
      </c>
      <c r="B10" s="465" t="s">
        <v>226</v>
      </c>
      <c r="C10" s="466"/>
      <c r="D10" s="466"/>
      <c r="E10" s="466"/>
      <c r="F10" s="466"/>
      <c r="G10" s="466"/>
      <c r="H10" s="466"/>
      <c r="I10" s="466"/>
      <c r="J10" s="466"/>
      <c r="K10" s="466"/>
      <c r="L10" s="466"/>
      <c r="M10" s="467"/>
    </row>
    <row r="11" spans="1:13" ht="15" customHeight="1" x14ac:dyDescent="0.25">
      <c r="A11" s="464"/>
      <c r="B11" s="468" t="s">
        <v>214</v>
      </c>
      <c r="C11" s="469"/>
      <c r="D11" s="469"/>
      <c r="E11" s="470"/>
      <c r="F11" s="468" t="s">
        <v>215</v>
      </c>
      <c r="G11" s="469"/>
      <c r="H11" s="469"/>
      <c r="I11" s="470"/>
      <c r="J11" s="458" t="s">
        <v>2</v>
      </c>
      <c r="K11" s="460" t="s">
        <v>216</v>
      </c>
      <c r="L11" s="460"/>
      <c r="M11" s="461"/>
    </row>
    <row r="12" spans="1:13" x14ac:dyDescent="0.25">
      <c r="A12" s="464"/>
      <c r="B12" s="156" t="s">
        <v>2</v>
      </c>
      <c r="C12" s="137" t="s">
        <v>3</v>
      </c>
      <c r="D12" s="137" t="s">
        <v>2</v>
      </c>
      <c r="E12" s="143" t="s">
        <v>4</v>
      </c>
      <c r="F12" s="156" t="s">
        <v>2</v>
      </c>
      <c r="G12" s="137" t="s">
        <v>3</v>
      </c>
      <c r="H12" s="137" t="s">
        <v>2</v>
      </c>
      <c r="I12" s="143" t="s">
        <v>4</v>
      </c>
      <c r="J12" s="459"/>
      <c r="K12" s="137" t="s">
        <v>3</v>
      </c>
      <c r="L12" s="137" t="s">
        <v>2</v>
      </c>
      <c r="M12" s="143" t="s">
        <v>4</v>
      </c>
    </row>
    <row r="13" spans="1:13" x14ac:dyDescent="0.25">
      <c r="A13" s="4" t="s">
        <v>5</v>
      </c>
      <c r="B13" s="179">
        <v>2563</v>
      </c>
      <c r="C13" s="332">
        <f t="shared" ref="C13:C31" si="0">B13*1.2</f>
        <v>3075.6</v>
      </c>
      <c r="D13" s="332"/>
      <c r="E13" s="333"/>
      <c r="F13" s="334">
        <v>2947</v>
      </c>
      <c r="G13" s="332">
        <f t="shared" ref="G13:G31" si="1">F13*1.2</f>
        <v>3536.4</v>
      </c>
      <c r="H13" s="332"/>
      <c r="I13" s="333"/>
      <c r="J13" s="332">
        <v>3204</v>
      </c>
      <c r="K13" s="332">
        <f t="shared" ref="K13:K27" si="2">J13*1.2</f>
        <v>3844.7999999999997</v>
      </c>
      <c r="L13" s="332"/>
      <c r="M13" s="335"/>
    </row>
    <row r="14" spans="1:13" x14ac:dyDescent="0.25">
      <c r="A14" s="4" t="s">
        <v>6</v>
      </c>
      <c r="B14" s="179">
        <v>2847</v>
      </c>
      <c r="C14" s="332">
        <f t="shared" si="0"/>
        <v>3416.4</v>
      </c>
      <c r="D14" s="332"/>
      <c r="E14" s="333"/>
      <c r="F14" s="334">
        <v>3274</v>
      </c>
      <c r="G14" s="332">
        <f t="shared" si="1"/>
        <v>3928.7999999999997</v>
      </c>
      <c r="H14" s="332"/>
      <c r="I14" s="333"/>
      <c r="J14" s="332">
        <v>3559</v>
      </c>
      <c r="K14" s="332">
        <f t="shared" si="2"/>
        <v>4270.8</v>
      </c>
      <c r="L14" s="332"/>
      <c r="M14" s="335"/>
    </row>
    <row r="15" spans="1:13" x14ac:dyDescent="0.25">
      <c r="A15" s="4" t="s">
        <v>7</v>
      </c>
      <c r="B15" s="179">
        <v>3361</v>
      </c>
      <c r="C15" s="332">
        <f t="shared" si="0"/>
        <v>4033.2</v>
      </c>
      <c r="D15" s="332"/>
      <c r="E15" s="333"/>
      <c r="F15" s="334">
        <v>3865</v>
      </c>
      <c r="G15" s="332">
        <f t="shared" si="1"/>
        <v>4638</v>
      </c>
      <c r="H15" s="332"/>
      <c r="I15" s="333"/>
      <c r="J15" s="332">
        <v>4202</v>
      </c>
      <c r="K15" s="332">
        <f t="shared" si="2"/>
        <v>5042.3999999999996</v>
      </c>
      <c r="L15" s="332"/>
      <c r="M15" s="335"/>
    </row>
    <row r="16" spans="1:13" x14ac:dyDescent="0.25">
      <c r="A16" s="4" t="s">
        <v>8</v>
      </c>
      <c r="B16" s="179">
        <v>3938</v>
      </c>
      <c r="C16" s="332">
        <f t="shared" si="0"/>
        <v>4725.5999999999995</v>
      </c>
      <c r="D16" s="332"/>
      <c r="E16" s="333"/>
      <c r="F16" s="334">
        <v>4529</v>
      </c>
      <c r="G16" s="332">
        <f t="shared" si="1"/>
        <v>5434.8</v>
      </c>
      <c r="H16" s="332"/>
      <c r="I16" s="333"/>
      <c r="J16" s="332">
        <v>4923</v>
      </c>
      <c r="K16" s="332">
        <f t="shared" si="2"/>
        <v>5907.5999999999995</v>
      </c>
      <c r="L16" s="332"/>
      <c r="M16" s="335"/>
    </row>
    <row r="17" spans="1:13" x14ac:dyDescent="0.25">
      <c r="A17" s="4" t="s">
        <v>9</v>
      </c>
      <c r="B17" s="179">
        <v>5108</v>
      </c>
      <c r="C17" s="332">
        <f t="shared" si="0"/>
        <v>6129.5999999999995</v>
      </c>
      <c r="D17" s="332"/>
      <c r="E17" s="333"/>
      <c r="F17" s="334">
        <v>5874</v>
      </c>
      <c r="G17" s="332">
        <f t="shared" si="1"/>
        <v>7048.8</v>
      </c>
      <c r="H17" s="332"/>
      <c r="I17" s="333"/>
      <c r="J17" s="332">
        <v>6385</v>
      </c>
      <c r="K17" s="332">
        <f t="shared" si="2"/>
        <v>7662</v>
      </c>
      <c r="L17" s="332"/>
      <c r="M17" s="335"/>
    </row>
    <row r="18" spans="1:13" x14ac:dyDescent="0.25">
      <c r="A18" s="4" t="s">
        <v>10</v>
      </c>
      <c r="B18" s="179">
        <v>5949</v>
      </c>
      <c r="C18" s="332">
        <f t="shared" si="0"/>
        <v>7138.8</v>
      </c>
      <c r="D18" s="332">
        <v>14858.678946031252</v>
      </c>
      <c r="E18" s="333">
        <f>D18*1.2</f>
        <v>17830.4147352375</v>
      </c>
      <c r="F18" s="334">
        <v>6841</v>
      </c>
      <c r="G18" s="332">
        <f t="shared" si="1"/>
        <v>8209.1999999999989</v>
      </c>
      <c r="H18" s="332">
        <v>15399.521791362502</v>
      </c>
      <c r="I18" s="333">
        <f t="shared" ref="I18:I34" si="3">H18*1.2</f>
        <v>18479.426149635001</v>
      </c>
      <c r="J18" s="332">
        <v>7435</v>
      </c>
      <c r="K18" s="332">
        <f t="shared" si="2"/>
        <v>8922</v>
      </c>
      <c r="L18" s="332">
        <v>15759.504006743753</v>
      </c>
      <c r="M18" s="333">
        <f t="shared" ref="M18:M34" si="4">L18*1.2</f>
        <v>18911.404808092502</v>
      </c>
    </row>
    <row r="19" spans="1:13" x14ac:dyDescent="0.25">
      <c r="A19" s="4" t="s">
        <v>11</v>
      </c>
      <c r="B19" s="179">
        <v>7231</v>
      </c>
      <c r="C19" s="332">
        <f t="shared" si="0"/>
        <v>8677.1999999999989</v>
      </c>
      <c r="D19" s="332">
        <v>16357.3572680375</v>
      </c>
      <c r="E19" s="333">
        <f t="shared" ref="E19:E34" si="5">D19*1.2</f>
        <v>19628.828721645001</v>
      </c>
      <c r="F19" s="334">
        <v>8314</v>
      </c>
      <c r="G19" s="332">
        <f t="shared" si="1"/>
        <v>9976.7999999999993</v>
      </c>
      <c r="H19" s="332">
        <v>17013.959989812502</v>
      </c>
      <c r="I19" s="333">
        <f t="shared" si="3"/>
        <v>20416.751987775002</v>
      </c>
      <c r="J19" s="332">
        <v>9037</v>
      </c>
      <c r="K19" s="332">
        <f t="shared" si="2"/>
        <v>10844.4</v>
      </c>
      <c r="L19" s="332">
        <v>17452.350429800001</v>
      </c>
      <c r="M19" s="333">
        <f t="shared" si="4"/>
        <v>20942.820515759999</v>
      </c>
    </row>
    <row r="20" spans="1:13" x14ac:dyDescent="0.25">
      <c r="A20" s="4" t="s">
        <v>12</v>
      </c>
      <c r="B20" s="179">
        <v>8513</v>
      </c>
      <c r="C20" s="332">
        <f t="shared" si="0"/>
        <v>10215.6</v>
      </c>
      <c r="D20" s="332">
        <v>17374.849532768756</v>
      </c>
      <c r="E20" s="333">
        <f t="shared" si="5"/>
        <v>20849.819439322506</v>
      </c>
      <c r="F20" s="334">
        <v>9789</v>
      </c>
      <c r="G20" s="332">
        <f t="shared" si="1"/>
        <v>11746.8</v>
      </c>
      <c r="H20" s="332">
        <v>18148.573122350004</v>
      </c>
      <c r="I20" s="333">
        <f t="shared" si="3"/>
        <v>21778.287746820006</v>
      </c>
      <c r="J20" s="332">
        <v>10641</v>
      </c>
      <c r="K20" s="332">
        <f t="shared" si="2"/>
        <v>12769.199999999999</v>
      </c>
      <c r="L20" s="332">
        <v>33451.560002300008</v>
      </c>
      <c r="M20" s="333">
        <f t="shared" si="4"/>
        <v>40141.872002760007</v>
      </c>
    </row>
    <row r="21" spans="1:13" x14ac:dyDescent="0.25">
      <c r="A21" s="4" t="s">
        <v>13</v>
      </c>
      <c r="B21" s="179">
        <v>9834</v>
      </c>
      <c r="C21" s="332">
        <f t="shared" si="0"/>
        <v>11800.8</v>
      </c>
      <c r="D21" s="332">
        <v>18416.234756975005</v>
      </c>
      <c r="E21" s="333">
        <f t="shared" si="5"/>
        <v>22099.481708370007</v>
      </c>
      <c r="F21" s="334">
        <v>11308</v>
      </c>
      <c r="G21" s="332">
        <f t="shared" si="1"/>
        <v>13569.6</v>
      </c>
      <c r="H21" s="332">
        <v>19309.649975824999</v>
      </c>
      <c r="I21" s="333">
        <f t="shared" si="3"/>
        <v>23171.579970989998</v>
      </c>
      <c r="J21" s="332">
        <v>12293</v>
      </c>
      <c r="K21" s="332">
        <f t="shared" si="2"/>
        <v>14751.599999999999</v>
      </c>
      <c r="L21" s="332">
        <v>35240.8099802</v>
      </c>
      <c r="M21" s="333">
        <f t="shared" si="4"/>
        <v>42288.971976239998</v>
      </c>
    </row>
    <row r="22" spans="1:13" x14ac:dyDescent="0.25">
      <c r="A22" s="4" t="s">
        <v>14</v>
      </c>
      <c r="B22" s="179">
        <v>11390</v>
      </c>
      <c r="C22" s="332">
        <f t="shared" si="0"/>
        <v>13668</v>
      </c>
      <c r="D22" s="332">
        <v>20081.256467731251</v>
      </c>
      <c r="E22" s="333">
        <f t="shared" si="5"/>
        <v>24097.507761277502</v>
      </c>
      <c r="F22" s="334">
        <v>13100</v>
      </c>
      <c r="G22" s="332">
        <f t="shared" si="1"/>
        <v>15720</v>
      </c>
      <c r="H22" s="332">
        <v>21117.273337118753</v>
      </c>
      <c r="I22" s="333">
        <f t="shared" si="3"/>
        <v>25340.728004542503</v>
      </c>
      <c r="J22" s="332">
        <v>14237</v>
      </c>
      <c r="K22" s="332">
        <f t="shared" si="2"/>
        <v>17084.399999999998</v>
      </c>
      <c r="L22" s="332">
        <v>38783.470496787508</v>
      </c>
      <c r="M22" s="333">
        <f t="shared" si="4"/>
        <v>46540.164596145005</v>
      </c>
    </row>
    <row r="23" spans="1:13" x14ac:dyDescent="0.25">
      <c r="A23" s="4" t="s">
        <v>15</v>
      </c>
      <c r="B23" s="179">
        <v>13029</v>
      </c>
      <c r="C23" s="332">
        <f t="shared" si="0"/>
        <v>15634.8</v>
      </c>
      <c r="D23" s="332">
        <v>20833.8090805625</v>
      </c>
      <c r="E23" s="333">
        <f t="shared" si="5"/>
        <v>25000.570896674999</v>
      </c>
      <c r="F23" s="334">
        <v>14983</v>
      </c>
      <c r="G23" s="332">
        <f t="shared" si="1"/>
        <v>17979.599999999999</v>
      </c>
      <c r="H23" s="332">
        <v>22017.871565937501</v>
      </c>
      <c r="I23" s="333">
        <f t="shared" si="3"/>
        <v>26421.445879125</v>
      </c>
      <c r="J23" s="332">
        <v>16285</v>
      </c>
      <c r="K23" s="332">
        <f t="shared" si="2"/>
        <v>19542</v>
      </c>
      <c r="L23" s="332">
        <v>39236.680620500018</v>
      </c>
      <c r="M23" s="333">
        <f t="shared" si="4"/>
        <v>47084.01674460002</v>
      </c>
    </row>
    <row r="24" spans="1:13" x14ac:dyDescent="0.25">
      <c r="A24" s="4" t="s">
        <v>16</v>
      </c>
      <c r="B24" s="179">
        <v>21472</v>
      </c>
      <c r="C24" s="332">
        <f t="shared" si="0"/>
        <v>25766.399999999998</v>
      </c>
      <c r="D24" s="332">
        <v>38582.59319819916</v>
      </c>
      <c r="E24" s="333">
        <f t="shared" si="5"/>
        <v>46299.111837838987</v>
      </c>
      <c r="F24" s="334">
        <v>24694</v>
      </c>
      <c r="G24" s="332">
        <f t="shared" si="1"/>
        <v>29632.799999999999</v>
      </c>
      <c r="H24" s="334">
        <v>40339.903878487283</v>
      </c>
      <c r="I24" s="333">
        <f t="shared" si="3"/>
        <v>48407.884654184738</v>
      </c>
      <c r="J24" s="332">
        <v>26840</v>
      </c>
      <c r="K24" s="332">
        <f t="shared" si="2"/>
        <v>32208</v>
      </c>
      <c r="L24" s="332">
        <v>45029.348703350013</v>
      </c>
      <c r="M24" s="333">
        <f t="shared" si="4"/>
        <v>54035.218444020014</v>
      </c>
    </row>
    <row r="25" spans="1:13" x14ac:dyDescent="0.25">
      <c r="A25" s="4" t="s">
        <v>17</v>
      </c>
      <c r="B25" s="179">
        <v>25179</v>
      </c>
      <c r="C25" s="332">
        <f t="shared" si="0"/>
        <v>30214.799999999999</v>
      </c>
      <c r="D25" s="332">
        <v>41172.458092504246</v>
      </c>
      <c r="E25" s="333">
        <f t="shared" si="5"/>
        <v>49406.949711005094</v>
      </c>
      <c r="F25" s="334">
        <v>28957</v>
      </c>
      <c r="G25" s="332">
        <f t="shared" si="1"/>
        <v>34748.400000000001</v>
      </c>
      <c r="H25" s="334">
        <v>43233.048568059319</v>
      </c>
      <c r="I25" s="333">
        <f t="shared" si="3"/>
        <v>51879.658281671182</v>
      </c>
      <c r="J25" s="332">
        <v>31476</v>
      </c>
      <c r="K25" s="332">
        <f t="shared" si="2"/>
        <v>37771.199999999997</v>
      </c>
      <c r="L25" s="332">
        <v>48469.209005690012</v>
      </c>
      <c r="M25" s="333">
        <f t="shared" si="4"/>
        <v>58163.050806828011</v>
      </c>
    </row>
    <row r="26" spans="1:13" x14ac:dyDescent="0.25">
      <c r="A26" s="4" t="s">
        <v>18</v>
      </c>
      <c r="B26" s="179">
        <v>31910</v>
      </c>
      <c r="C26" s="332">
        <f t="shared" si="0"/>
        <v>38292</v>
      </c>
      <c r="D26" s="332">
        <v>43377.634321300859</v>
      </c>
      <c r="E26" s="333">
        <f t="shared" si="5"/>
        <v>52053.161185561032</v>
      </c>
      <c r="F26" s="334">
        <v>36698</v>
      </c>
      <c r="G26" s="332">
        <f t="shared" si="1"/>
        <v>44037.599999999999</v>
      </c>
      <c r="H26" s="334">
        <v>45988.959249948093</v>
      </c>
      <c r="I26" s="333">
        <f t="shared" si="3"/>
        <v>55186.751099937712</v>
      </c>
      <c r="J26" s="332">
        <v>39888</v>
      </c>
      <c r="K26" s="332">
        <f t="shared" si="2"/>
        <v>47865.599999999999</v>
      </c>
      <c r="L26" s="332">
        <v>51938.693553353762</v>
      </c>
      <c r="M26" s="333">
        <f t="shared" si="4"/>
        <v>62326.432264024508</v>
      </c>
    </row>
    <row r="27" spans="1:13" x14ac:dyDescent="0.25">
      <c r="A27" s="4" t="s">
        <v>19</v>
      </c>
      <c r="B27" s="179">
        <v>27307</v>
      </c>
      <c r="C27" s="332">
        <f t="shared" si="0"/>
        <v>32768.400000000001</v>
      </c>
      <c r="D27" s="332">
        <v>42474.760796292372</v>
      </c>
      <c r="E27" s="333">
        <f t="shared" si="5"/>
        <v>50969.712955550844</v>
      </c>
      <c r="F27" s="334">
        <v>31403</v>
      </c>
      <c r="G27" s="332">
        <f t="shared" si="1"/>
        <v>37683.599999999999</v>
      </c>
      <c r="H27" s="334">
        <v>44708.496057587399</v>
      </c>
      <c r="I27" s="333">
        <f t="shared" si="3"/>
        <v>53650.195269104879</v>
      </c>
      <c r="J27" s="332">
        <v>34134</v>
      </c>
      <c r="K27" s="332">
        <f t="shared" si="2"/>
        <v>40960.799999999996</v>
      </c>
      <c r="L27" s="332">
        <v>50238.089479531256</v>
      </c>
      <c r="M27" s="333">
        <f t="shared" si="4"/>
        <v>60285.707375437501</v>
      </c>
    </row>
    <row r="28" spans="1:13" x14ac:dyDescent="0.25">
      <c r="A28" s="4" t="s">
        <v>20</v>
      </c>
      <c r="B28" s="179">
        <v>45602</v>
      </c>
      <c r="C28" s="332">
        <f t="shared" si="0"/>
        <v>54722.400000000001</v>
      </c>
      <c r="D28" s="332">
        <v>54072.229833944933</v>
      </c>
      <c r="E28" s="333">
        <f t="shared" si="5"/>
        <v>64886.675800733916</v>
      </c>
      <c r="F28" s="334">
        <v>52444</v>
      </c>
      <c r="G28" s="332">
        <f t="shared" si="1"/>
        <v>62932.799999999996</v>
      </c>
      <c r="H28" s="334">
        <v>58011.398481309334</v>
      </c>
      <c r="I28" s="333">
        <f t="shared" si="3"/>
        <v>69613.678177571201</v>
      </c>
      <c r="J28" s="332"/>
      <c r="K28" s="332"/>
      <c r="L28" s="332">
        <v>71725.184684450011</v>
      </c>
      <c r="M28" s="333">
        <f t="shared" si="4"/>
        <v>86070.22162134001</v>
      </c>
    </row>
    <row r="29" spans="1:13" x14ac:dyDescent="0.25">
      <c r="A29" s="4" t="s">
        <v>21</v>
      </c>
      <c r="B29" s="179">
        <v>54830</v>
      </c>
      <c r="C29" s="332">
        <f t="shared" si="0"/>
        <v>65796</v>
      </c>
      <c r="D29" s="332">
        <v>60948.054479661034</v>
      </c>
      <c r="E29" s="333">
        <f t="shared" si="5"/>
        <v>73137.665375593235</v>
      </c>
      <c r="F29" s="334">
        <v>63054</v>
      </c>
      <c r="G29" s="332">
        <f t="shared" si="1"/>
        <v>75664.800000000003</v>
      </c>
      <c r="H29" s="334">
        <v>65683.219015783907</v>
      </c>
      <c r="I29" s="333">
        <f t="shared" si="3"/>
        <v>78819.862818940688</v>
      </c>
      <c r="J29" s="332"/>
      <c r="K29" s="332"/>
      <c r="L29" s="332">
        <v>80360.655155</v>
      </c>
      <c r="M29" s="333">
        <f t="shared" si="4"/>
        <v>96432.786185999998</v>
      </c>
    </row>
    <row r="30" spans="1:13" x14ac:dyDescent="0.25">
      <c r="A30" s="4" t="s">
        <v>22</v>
      </c>
      <c r="B30" s="179">
        <v>93304</v>
      </c>
      <c r="C30" s="332">
        <f t="shared" si="0"/>
        <v>111964.8</v>
      </c>
      <c r="D30" s="332">
        <v>92902.762571300016</v>
      </c>
      <c r="E30" s="333">
        <f t="shared" si="5"/>
        <v>111483.31508556001</v>
      </c>
      <c r="F30" s="334">
        <v>107300</v>
      </c>
      <c r="G30" s="332">
        <f t="shared" si="1"/>
        <v>128760</v>
      </c>
      <c r="H30" s="332">
        <v>101385.40751900001</v>
      </c>
      <c r="I30" s="333">
        <f t="shared" si="3"/>
        <v>121662.48902280001</v>
      </c>
      <c r="J30" s="332"/>
      <c r="K30" s="332"/>
      <c r="L30" s="332">
        <v>159602.33867930001</v>
      </c>
      <c r="M30" s="333">
        <f t="shared" si="4"/>
        <v>191522.80641516001</v>
      </c>
    </row>
    <row r="31" spans="1:13" x14ac:dyDescent="0.25">
      <c r="A31" s="4" t="s">
        <v>23</v>
      </c>
      <c r="B31" s="179">
        <v>93200</v>
      </c>
      <c r="C31" s="332">
        <f t="shared" si="0"/>
        <v>111840</v>
      </c>
      <c r="D31" s="332">
        <v>100133.45326160001</v>
      </c>
      <c r="E31" s="333">
        <f t="shared" si="5"/>
        <v>120160.14391392001</v>
      </c>
      <c r="F31" s="334">
        <v>107180</v>
      </c>
      <c r="G31" s="332">
        <f t="shared" si="1"/>
        <v>128616</v>
      </c>
      <c r="H31" s="332">
        <v>109453.52211200002</v>
      </c>
      <c r="I31" s="333">
        <f t="shared" si="3"/>
        <v>131344.22653440002</v>
      </c>
      <c r="J31" s="332"/>
      <c r="K31" s="332"/>
      <c r="L31" s="332">
        <v>172857.05328320002</v>
      </c>
      <c r="M31" s="333">
        <f t="shared" si="4"/>
        <v>207428.46393984</v>
      </c>
    </row>
    <row r="32" spans="1:13" x14ac:dyDescent="0.25">
      <c r="A32" s="4" t="s">
        <v>24</v>
      </c>
      <c r="B32" s="144"/>
      <c r="C32" s="332"/>
      <c r="D32" s="332">
        <v>182621.71264535002</v>
      </c>
      <c r="E32" s="333">
        <f t="shared" si="5"/>
        <v>219146.05517442003</v>
      </c>
      <c r="F32" s="332"/>
      <c r="G32" s="332"/>
      <c r="H32" s="332">
        <v>216832.70458300001</v>
      </c>
      <c r="I32" s="333">
        <f t="shared" si="3"/>
        <v>260199.24549960002</v>
      </c>
      <c r="J32" s="332"/>
      <c r="K32" s="332"/>
      <c r="L32" s="332">
        <v>314013.9408532501</v>
      </c>
      <c r="M32" s="333">
        <f t="shared" si="4"/>
        <v>376816.72902390012</v>
      </c>
    </row>
    <row r="33" spans="1:13" x14ac:dyDescent="0.25">
      <c r="A33" s="4" t="s">
        <v>25</v>
      </c>
      <c r="B33" s="144"/>
      <c r="C33" s="332"/>
      <c r="D33" s="332">
        <v>200791.85466230003</v>
      </c>
      <c r="E33" s="333">
        <f t="shared" si="5"/>
        <v>240950.22559476004</v>
      </c>
      <c r="F33" s="332"/>
      <c r="G33" s="332"/>
      <c r="H33" s="332">
        <v>237721.20001465001</v>
      </c>
      <c r="I33" s="333">
        <f t="shared" si="3"/>
        <v>285265.44001758</v>
      </c>
      <c r="J33" s="332"/>
      <c r="K33" s="332"/>
      <c r="L33" s="332">
        <v>336735.23798640008</v>
      </c>
      <c r="M33" s="333">
        <f t="shared" si="4"/>
        <v>404082.28558368009</v>
      </c>
    </row>
    <row r="34" spans="1:13" x14ac:dyDescent="0.25">
      <c r="A34" s="4" t="s">
        <v>26</v>
      </c>
      <c r="B34" s="144"/>
      <c r="C34" s="332"/>
      <c r="D34" s="332">
        <v>314276.76691015012</v>
      </c>
      <c r="E34" s="333">
        <f t="shared" si="5"/>
        <v>377132.12029218016</v>
      </c>
      <c r="F34" s="332"/>
      <c r="G34" s="332"/>
      <c r="H34" s="332">
        <v>390129.57222194999</v>
      </c>
      <c r="I34" s="333">
        <f t="shared" si="3"/>
        <v>468155.48666633997</v>
      </c>
      <c r="J34" s="332"/>
      <c r="K34" s="332"/>
      <c r="L34" s="332">
        <v>415898.80200055009</v>
      </c>
      <c r="M34" s="333">
        <f t="shared" si="4"/>
        <v>499078.56240066007</v>
      </c>
    </row>
    <row r="35" spans="1:13" x14ac:dyDescent="0.25">
      <c r="A35" s="4" t="s">
        <v>27</v>
      </c>
      <c r="B35" s="144"/>
      <c r="C35" s="332"/>
      <c r="D35" s="332" t="s">
        <v>29</v>
      </c>
      <c r="E35" s="333" t="s">
        <v>29</v>
      </c>
      <c r="F35" s="332"/>
      <c r="G35" s="332"/>
      <c r="H35" s="332" t="s">
        <v>29</v>
      </c>
      <c r="I35" s="333" t="s">
        <v>29</v>
      </c>
      <c r="J35" s="332"/>
      <c r="K35" s="332"/>
      <c r="L35" s="332" t="s">
        <v>29</v>
      </c>
      <c r="M35" s="333" t="s">
        <v>29</v>
      </c>
    </row>
    <row r="36" spans="1:13" x14ac:dyDescent="0.25">
      <c r="A36" s="4" t="s">
        <v>28</v>
      </c>
      <c r="B36" s="144"/>
      <c r="C36" s="332"/>
      <c r="D36" s="332" t="s">
        <v>29</v>
      </c>
      <c r="E36" s="333" t="s">
        <v>29</v>
      </c>
      <c r="F36" s="332"/>
      <c r="G36" s="332"/>
      <c r="H36" s="332" t="s">
        <v>29</v>
      </c>
      <c r="I36" s="333" t="s">
        <v>29</v>
      </c>
      <c r="J36" s="332"/>
      <c r="K36" s="332"/>
      <c r="L36" s="332" t="s">
        <v>29</v>
      </c>
      <c r="M36" s="333" t="s">
        <v>29</v>
      </c>
    </row>
    <row r="37" spans="1:13" x14ac:dyDescent="0.25">
      <c r="A37" s="4" t="s">
        <v>30</v>
      </c>
      <c r="B37" s="144"/>
      <c r="C37" s="332"/>
      <c r="D37" s="332" t="s">
        <v>29</v>
      </c>
      <c r="E37" s="333" t="s">
        <v>29</v>
      </c>
      <c r="F37" s="332"/>
      <c r="G37" s="332"/>
      <c r="H37" s="332" t="s">
        <v>29</v>
      </c>
      <c r="I37" s="333" t="s">
        <v>29</v>
      </c>
      <c r="J37" s="332"/>
      <c r="K37" s="332"/>
      <c r="L37" s="332" t="s">
        <v>29</v>
      </c>
      <c r="M37" s="333" t="s">
        <v>29</v>
      </c>
    </row>
    <row r="38" spans="1:13" x14ac:dyDescent="0.25">
      <c r="A38" s="4" t="s">
        <v>31</v>
      </c>
      <c r="B38" s="144"/>
      <c r="C38" s="332"/>
      <c r="D38" s="332" t="s">
        <v>29</v>
      </c>
      <c r="E38" s="333" t="s">
        <v>29</v>
      </c>
      <c r="F38" s="332"/>
      <c r="G38" s="332"/>
      <c r="H38" s="332" t="s">
        <v>29</v>
      </c>
      <c r="I38" s="333" t="s">
        <v>29</v>
      </c>
      <c r="J38" s="332"/>
      <c r="K38" s="332"/>
      <c r="L38" s="332" t="s">
        <v>29</v>
      </c>
      <c r="M38" s="333" t="s">
        <v>29</v>
      </c>
    </row>
    <row r="39" spans="1:13" x14ac:dyDescent="0.25">
      <c r="A39" s="4" t="s">
        <v>32</v>
      </c>
      <c r="B39" s="144"/>
      <c r="C39" s="332"/>
      <c r="D39" s="332" t="s">
        <v>29</v>
      </c>
      <c r="E39" s="333" t="s">
        <v>29</v>
      </c>
      <c r="F39" s="332"/>
      <c r="G39" s="332"/>
      <c r="H39" s="332" t="s">
        <v>29</v>
      </c>
      <c r="I39" s="333" t="s">
        <v>29</v>
      </c>
      <c r="J39" s="332"/>
      <c r="K39" s="332"/>
      <c r="L39" s="332" t="s">
        <v>29</v>
      </c>
      <c r="M39" s="333" t="s">
        <v>29</v>
      </c>
    </row>
    <row r="40" spans="1:13" x14ac:dyDescent="0.25">
      <c r="A40" s="4" t="s">
        <v>33</v>
      </c>
      <c r="B40" s="144"/>
      <c r="C40" s="332"/>
      <c r="D40" s="332" t="s">
        <v>29</v>
      </c>
      <c r="E40" s="333" t="s">
        <v>29</v>
      </c>
      <c r="F40" s="332"/>
      <c r="G40" s="332"/>
      <c r="H40" s="332" t="s">
        <v>29</v>
      </c>
      <c r="I40" s="333" t="s">
        <v>29</v>
      </c>
      <c r="J40" s="332"/>
      <c r="K40" s="332"/>
      <c r="L40" s="332"/>
      <c r="M40" s="333"/>
    </row>
    <row r="41" spans="1:13" x14ac:dyDescent="0.25">
      <c r="A41" s="4" t="s">
        <v>34</v>
      </c>
      <c r="B41" s="144"/>
      <c r="C41" s="332"/>
      <c r="D41" s="332" t="s">
        <v>29</v>
      </c>
      <c r="E41" s="333" t="s">
        <v>29</v>
      </c>
      <c r="F41" s="332"/>
      <c r="G41" s="332"/>
      <c r="H41" s="332" t="s">
        <v>29</v>
      </c>
      <c r="I41" s="333" t="s">
        <v>29</v>
      </c>
      <c r="J41" s="332"/>
      <c r="K41" s="332"/>
      <c r="L41" s="332"/>
      <c r="M41" s="333"/>
    </row>
    <row r="42" spans="1:13" ht="15" customHeight="1" x14ac:dyDescent="0.25">
      <c r="A42" s="462" t="s">
        <v>228</v>
      </c>
      <c r="B42" s="462"/>
      <c r="C42" s="462"/>
      <c r="D42" s="462"/>
      <c r="E42" s="462"/>
      <c r="F42" s="462"/>
      <c r="G42" s="462"/>
      <c r="H42" s="462"/>
      <c r="I42" s="462"/>
      <c r="J42" s="462"/>
      <c r="K42" s="462"/>
      <c r="L42" s="462"/>
      <c r="M42" s="462"/>
    </row>
  </sheetData>
  <mergeCells count="12">
    <mergeCell ref="K11:M11"/>
    <mergeCell ref="A42:M42"/>
    <mergeCell ref="A1:M1"/>
    <mergeCell ref="A3:M3"/>
    <mergeCell ref="A4:M4"/>
    <mergeCell ref="A6:M6"/>
    <mergeCell ref="A8:M8"/>
    <mergeCell ref="A10:A12"/>
    <mergeCell ref="B10:M10"/>
    <mergeCell ref="B11:E11"/>
    <mergeCell ref="F11:I11"/>
    <mergeCell ref="J11:J12"/>
  </mergeCells>
  <printOptions horizontalCentered="1"/>
  <pageMargins left="0.23622047244094491" right="0.23622047244094491" top="0" bottom="0" header="0.31496062992125984" footer="0.31496062992125984"/>
  <pageSetup paperSize="9" scale="95" orientation="portrait" r:id="rId1"/>
  <headerFooter differentFirst="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A4BFB-0EEA-469F-A612-D47A89FF7DF9}">
  <sheetPr>
    <tabColor rgb="FFFFFF00"/>
    <pageSetUpPr fitToPage="1"/>
  </sheetPr>
  <dimension ref="A1:G28"/>
  <sheetViews>
    <sheetView topLeftCell="A2" zoomScaleNormal="100" workbookViewId="0">
      <selection activeCell="C12" sqref="C12:G28"/>
    </sheetView>
  </sheetViews>
  <sheetFormatPr defaultRowHeight="15" x14ac:dyDescent="0.25"/>
  <cols>
    <col min="1" max="1" width="32.7109375" customWidth="1"/>
    <col min="2" max="2" width="21.7109375" hidden="1" customWidth="1"/>
    <col min="3" max="3" width="21.7109375" customWidth="1"/>
    <col min="4" max="4" width="20.7109375" hidden="1" customWidth="1"/>
    <col min="5" max="5" width="21.7109375" customWidth="1"/>
    <col min="6" max="6" width="21.7109375" hidden="1" customWidth="1"/>
    <col min="7" max="7" width="21.7109375" customWidth="1"/>
  </cols>
  <sheetData>
    <row r="1" spans="1:7" ht="60" customHeight="1" x14ac:dyDescent="0.25">
      <c r="A1" s="441" t="s">
        <v>369</v>
      </c>
      <c r="B1" s="491"/>
      <c r="C1" s="491"/>
      <c r="D1" s="491"/>
      <c r="E1" s="491"/>
      <c r="F1" s="491"/>
      <c r="G1" s="491"/>
    </row>
    <row r="2" spans="1:7" ht="2.1" customHeight="1" x14ac:dyDescent="0.25">
      <c r="A2" s="1"/>
      <c r="B2" s="1"/>
      <c r="C2" s="1"/>
      <c r="D2" s="1"/>
      <c r="E2" s="1"/>
      <c r="F2" s="1"/>
      <c r="G2" s="1"/>
    </row>
    <row r="3" spans="1:7" ht="21" customHeight="1" x14ac:dyDescent="0.25">
      <c r="A3" s="456" t="s">
        <v>370</v>
      </c>
      <c r="B3" s="456"/>
      <c r="C3" s="456"/>
      <c r="D3" s="456"/>
      <c r="E3" s="456"/>
      <c r="F3" s="456"/>
      <c r="G3" s="456"/>
    </row>
    <row r="4" spans="1:7" ht="95.1" customHeight="1" x14ac:dyDescent="0.25">
      <c r="A4" s="543" t="s">
        <v>371</v>
      </c>
      <c r="B4" s="544"/>
      <c r="C4" s="544"/>
      <c r="D4" s="544"/>
      <c r="E4" s="544"/>
      <c r="F4" s="544"/>
      <c r="G4" s="544"/>
    </row>
    <row r="5" spans="1:7" ht="2.1" customHeight="1" x14ac:dyDescent="0.25">
      <c r="A5" s="9"/>
      <c r="B5" s="9"/>
      <c r="C5" s="9"/>
      <c r="D5" s="9"/>
      <c r="E5" s="9"/>
      <c r="F5" s="9"/>
      <c r="G5" s="9"/>
    </row>
    <row r="6" spans="1:7" ht="15" customHeight="1" x14ac:dyDescent="0.25">
      <c r="A6" s="545" t="s">
        <v>42</v>
      </c>
      <c r="B6" s="546"/>
      <c r="C6" s="546"/>
      <c r="D6" s="546"/>
      <c r="E6" s="546"/>
      <c r="F6" s="546"/>
      <c r="G6" s="546"/>
    </row>
    <row r="7" spans="1:7" ht="2.1" customHeight="1" x14ac:dyDescent="0.25">
      <c r="A7" s="228"/>
      <c r="B7" s="229"/>
      <c r="C7" s="229"/>
      <c r="D7" s="229"/>
      <c r="E7" s="229"/>
      <c r="F7" s="229"/>
      <c r="G7" s="229"/>
    </row>
    <row r="8" spans="1:7" ht="30" customHeight="1" x14ac:dyDescent="0.25">
      <c r="A8" s="504" t="s">
        <v>372</v>
      </c>
      <c r="B8" s="504"/>
      <c r="C8" s="504"/>
      <c r="D8" s="504"/>
      <c r="E8" s="504"/>
      <c r="F8" s="504"/>
      <c r="G8" s="504"/>
    </row>
    <row r="9" spans="1:7" ht="2.1" customHeight="1" x14ac:dyDescent="0.25">
      <c r="A9" s="230"/>
      <c r="B9" s="231"/>
      <c r="C9" s="231"/>
      <c r="D9" s="231"/>
      <c r="E9" s="231"/>
      <c r="F9" s="231"/>
      <c r="G9" s="231"/>
    </row>
    <row r="10" spans="1:7" ht="29.25" customHeight="1" x14ac:dyDescent="0.25">
      <c r="A10" s="463" t="s">
        <v>53</v>
      </c>
      <c r="B10" s="481" t="s">
        <v>217</v>
      </c>
      <c r="C10" s="482"/>
      <c r="D10" s="482"/>
      <c r="E10" s="482"/>
      <c r="F10" s="482"/>
      <c r="G10" s="483"/>
    </row>
    <row r="11" spans="1:7" ht="15" customHeight="1" x14ac:dyDescent="0.25">
      <c r="A11" s="464"/>
      <c r="B11" s="154" t="s">
        <v>2</v>
      </c>
      <c r="C11" s="159" t="s">
        <v>214</v>
      </c>
      <c r="D11" s="137" t="s">
        <v>2</v>
      </c>
      <c r="E11" s="155" t="s">
        <v>215</v>
      </c>
      <c r="F11" s="137" t="s">
        <v>2</v>
      </c>
      <c r="G11" s="158" t="s">
        <v>216</v>
      </c>
    </row>
    <row r="12" spans="1:7" x14ac:dyDescent="0.25">
      <c r="A12" s="10" t="s">
        <v>5</v>
      </c>
      <c r="B12" s="232">
        <v>2697.2580485812505</v>
      </c>
      <c r="C12" s="332">
        <f t="shared" ref="C12:C28" si="0">B12*1.2</f>
        <v>3236.7096582975005</v>
      </c>
      <c r="D12" s="332">
        <v>3101.4724832437496</v>
      </c>
      <c r="E12" s="332">
        <f t="shared" ref="E12:E28" si="1">D12*1.2</f>
        <v>3721.7669798924994</v>
      </c>
      <c r="F12" s="332">
        <v>3370.9487730187511</v>
      </c>
      <c r="G12" s="332">
        <f>F12*1.2</f>
        <v>4045.138527622501</v>
      </c>
    </row>
    <row r="13" spans="1:7" x14ac:dyDescent="0.25">
      <c r="A13" s="10" t="s">
        <v>6</v>
      </c>
      <c r="B13" s="232">
        <v>2996.6761483312503</v>
      </c>
      <c r="C13" s="332">
        <f t="shared" si="0"/>
        <v>3596.0113779975004</v>
      </c>
      <c r="D13" s="332">
        <v>3445.8032979562504</v>
      </c>
      <c r="E13" s="332">
        <f t="shared" si="1"/>
        <v>4134.9639575475003</v>
      </c>
      <c r="F13" s="332">
        <v>3745.2213977062502</v>
      </c>
      <c r="G13" s="332">
        <f t="shared" ref="G13:G26" si="2">F13*1.2</f>
        <v>4494.2656772475002</v>
      </c>
    </row>
    <row r="14" spans="1:7" x14ac:dyDescent="0.25">
      <c r="A14" s="10" t="s">
        <v>7</v>
      </c>
      <c r="B14" s="232">
        <v>3538.1238787125003</v>
      </c>
      <c r="C14" s="332">
        <f t="shared" si="0"/>
        <v>4245.7486544550002</v>
      </c>
      <c r="D14" s="332">
        <v>4069.5910057687506</v>
      </c>
      <c r="E14" s="332">
        <f t="shared" si="1"/>
        <v>4883.5092069225002</v>
      </c>
      <c r="F14" s="332">
        <v>4423.9024238062502</v>
      </c>
      <c r="G14" s="332">
        <f t="shared" si="2"/>
        <v>5308.6829085674999</v>
      </c>
    </row>
    <row r="15" spans="1:7" x14ac:dyDescent="0.25">
      <c r="A15" s="10" t="s">
        <v>8</v>
      </c>
      <c r="B15" s="232">
        <v>4144.4455307062517</v>
      </c>
      <c r="C15" s="332">
        <f t="shared" si="0"/>
        <v>4973.3346368475022</v>
      </c>
      <c r="D15" s="332">
        <v>4765.7380876875013</v>
      </c>
      <c r="E15" s="332">
        <f t="shared" si="1"/>
        <v>5718.8857052250014</v>
      </c>
      <c r="F15" s="332">
        <v>5179.933125675002</v>
      </c>
      <c r="G15" s="332">
        <f t="shared" si="2"/>
        <v>6215.9197508100024</v>
      </c>
    </row>
    <row r="16" spans="1:7" x14ac:dyDescent="0.25">
      <c r="A16" s="10" t="s">
        <v>9</v>
      </c>
      <c r="B16" s="232">
        <v>5376.8005262606257</v>
      </c>
      <c r="C16" s="332">
        <f t="shared" si="0"/>
        <v>6452.160631512751</v>
      </c>
      <c r="D16" s="332">
        <v>6183.7323050868781</v>
      </c>
      <c r="E16" s="332">
        <f t="shared" si="1"/>
        <v>7420.4787661042537</v>
      </c>
      <c r="F16" s="332">
        <v>9165.936578596873</v>
      </c>
      <c r="G16" s="332">
        <f t="shared" si="2"/>
        <v>10999.123894316248</v>
      </c>
    </row>
    <row r="17" spans="1:7" x14ac:dyDescent="0.25">
      <c r="A17" s="10" t="s">
        <v>10</v>
      </c>
      <c r="B17" s="232">
        <v>6261.0819808556244</v>
      </c>
      <c r="C17" s="332">
        <f t="shared" si="0"/>
        <v>7513.2983770267492</v>
      </c>
      <c r="D17" s="332">
        <v>7199.3834509471872</v>
      </c>
      <c r="E17" s="332">
        <f t="shared" si="1"/>
        <v>8639.260141136625</v>
      </c>
      <c r="F17" s="332">
        <v>10210.157201475002</v>
      </c>
      <c r="G17" s="332">
        <f t="shared" si="2"/>
        <v>12252.188641770003</v>
      </c>
    </row>
    <row r="18" spans="1:7" x14ac:dyDescent="0.25">
      <c r="A18" s="10" t="s">
        <v>11</v>
      </c>
      <c r="B18" s="232">
        <v>7609.7110051462514</v>
      </c>
      <c r="C18" s="332">
        <f t="shared" si="0"/>
        <v>9131.6532061755006</v>
      </c>
      <c r="D18" s="332">
        <v>8751.4920255262514</v>
      </c>
      <c r="E18" s="332">
        <f t="shared" si="1"/>
        <v>10501.790430631501</v>
      </c>
      <c r="F18" s="332">
        <v>10977.416082084377</v>
      </c>
      <c r="G18" s="332">
        <f t="shared" si="2"/>
        <v>13172.899298501252</v>
      </c>
    </row>
    <row r="19" spans="1:7" x14ac:dyDescent="0.25">
      <c r="A19" s="10" t="s">
        <v>12</v>
      </c>
      <c r="B19" s="232">
        <v>8960.0866350187534</v>
      </c>
      <c r="C19" s="332">
        <f t="shared" si="0"/>
        <v>10752.103962022504</v>
      </c>
      <c r="D19" s="332">
        <v>10304.099630271565</v>
      </c>
      <c r="E19" s="332">
        <f t="shared" si="1"/>
        <v>12364.919556325878</v>
      </c>
      <c r="F19" s="332">
        <v>12444.564770859375</v>
      </c>
      <c r="G19" s="332">
        <f t="shared" si="2"/>
        <v>14933.477725031249</v>
      </c>
    </row>
    <row r="20" spans="1:7" x14ac:dyDescent="0.25">
      <c r="A20" s="10" t="s">
        <v>13</v>
      </c>
      <c r="B20" s="232">
        <v>10350.384678191251</v>
      </c>
      <c r="C20" s="332">
        <f t="shared" si="0"/>
        <v>12420.4616138295</v>
      </c>
      <c r="D20" s="332">
        <v>11901.370434896253</v>
      </c>
      <c r="E20" s="332">
        <f t="shared" si="1"/>
        <v>14281.644521875503</v>
      </c>
      <c r="F20" s="332">
        <v>13863.058018425001</v>
      </c>
      <c r="G20" s="332">
        <f t="shared" si="2"/>
        <v>16635.669622109999</v>
      </c>
    </row>
    <row r="21" spans="1:7" x14ac:dyDescent="0.25">
      <c r="A21" s="10" t="s">
        <v>14</v>
      </c>
      <c r="B21" s="232">
        <v>11989.199744156253</v>
      </c>
      <c r="C21" s="332">
        <f t="shared" si="0"/>
        <v>14387.039692987502</v>
      </c>
      <c r="D21" s="332">
        <v>13787.579705779688</v>
      </c>
      <c r="E21" s="332">
        <f t="shared" si="1"/>
        <v>16545.095646935624</v>
      </c>
      <c r="F21" s="332">
        <v>14986.499680195317</v>
      </c>
      <c r="G21" s="332">
        <f t="shared" si="2"/>
        <v>17983.799616234381</v>
      </c>
    </row>
    <row r="22" spans="1:7" x14ac:dyDescent="0.25">
      <c r="A22" s="10" t="s">
        <v>15</v>
      </c>
      <c r="B22" s="232">
        <v>13713.348968549999</v>
      </c>
      <c r="C22" s="332">
        <f t="shared" si="0"/>
        <v>16456.018762259999</v>
      </c>
      <c r="D22" s="332">
        <v>15771.848404331247</v>
      </c>
      <c r="E22" s="332">
        <f t="shared" si="1"/>
        <v>18926.218085197495</v>
      </c>
      <c r="F22" s="332">
        <v>17141.686210687505</v>
      </c>
      <c r="G22" s="332">
        <f t="shared" si="2"/>
        <v>20570.023452825004</v>
      </c>
    </row>
    <row r="23" spans="1:7" x14ac:dyDescent="0.25">
      <c r="A23" s="10" t="s">
        <v>16</v>
      </c>
      <c r="B23" s="232">
        <v>22600.07816913</v>
      </c>
      <c r="C23" s="332">
        <f t="shared" si="0"/>
        <v>27120.093802955998</v>
      </c>
      <c r="D23" s="332">
        <v>25989.491058300002</v>
      </c>
      <c r="E23" s="332">
        <f t="shared" si="1"/>
        <v>31187.38926996</v>
      </c>
      <c r="F23" s="332">
        <v>35312.62213926563</v>
      </c>
      <c r="G23" s="332">
        <f t="shared" si="2"/>
        <v>42375.146567118754</v>
      </c>
    </row>
    <row r="24" spans="1:7" x14ac:dyDescent="0.25">
      <c r="A24" s="10" t="s">
        <v>17</v>
      </c>
      <c r="B24" s="232">
        <v>26503.092905404505</v>
      </c>
      <c r="C24" s="332">
        <f t="shared" si="0"/>
        <v>31803.711486485405</v>
      </c>
      <c r="D24" s="332">
        <v>30478.86623991825</v>
      </c>
      <c r="E24" s="332">
        <f t="shared" si="1"/>
        <v>36574.639487901899</v>
      </c>
      <c r="F24" s="332">
        <v>41413.016406588758</v>
      </c>
      <c r="G24" s="332">
        <f t="shared" si="2"/>
        <v>49695.61968790651</v>
      </c>
    </row>
    <row r="25" spans="1:7" x14ac:dyDescent="0.25">
      <c r="A25" s="10" t="s">
        <v>18</v>
      </c>
      <c r="B25" s="232">
        <v>33588.581038074575</v>
      </c>
      <c r="C25" s="332">
        <f t="shared" si="0"/>
        <v>40306.297245689486</v>
      </c>
      <c r="D25" s="332">
        <v>38625.591924135573</v>
      </c>
      <c r="E25" s="332">
        <f t="shared" si="1"/>
        <v>46350.710308962683</v>
      </c>
      <c r="F25" s="332">
        <v>57254.230004028766</v>
      </c>
      <c r="G25" s="332">
        <f t="shared" si="2"/>
        <v>68705.076004834511</v>
      </c>
    </row>
    <row r="26" spans="1:7" x14ac:dyDescent="0.25">
      <c r="A26" s="10" t="s">
        <v>19</v>
      </c>
      <c r="B26" s="232">
        <v>28744.137576000001</v>
      </c>
      <c r="C26" s="332">
        <f t="shared" si="0"/>
        <v>34492.9650912</v>
      </c>
      <c r="D26" s="332">
        <v>33054.510636984378</v>
      </c>
      <c r="E26" s="332">
        <f t="shared" si="1"/>
        <v>39665.412764381254</v>
      </c>
      <c r="F26" s="332">
        <v>43116.206363999998</v>
      </c>
      <c r="G26" s="332">
        <f t="shared" si="2"/>
        <v>51739.447636799996</v>
      </c>
    </row>
    <row r="27" spans="1:7" ht="33" customHeight="1" x14ac:dyDescent="0.25">
      <c r="A27" s="11" t="s">
        <v>373</v>
      </c>
      <c r="B27" s="232">
        <v>45601.376591925007</v>
      </c>
      <c r="C27" s="332">
        <f t="shared" si="0"/>
        <v>54721.651910310007</v>
      </c>
      <c r="D27" s="332">
        <v>52443.08017121251</v>
      </c>
      <c r="E27" s="332">
        <f t="shared" si="1"/>
        <v>62931.696205455009</v>
      </c>
      <c r="F27" s="332" t="s">
        <v>29</v>
      </c>
      <c r="G27" s="332" t="s">
        <v>29</v>
      </c>
    </row>
    <row r="28" spans="1:7" ht="35.25" customHeight="1" x14ac:dyDescent="0.25">
      <c r="A28" s="11" t="s">
        <v>374</v>
      </c>
      <c r="B28" s="232">
        <v>54829.312244437504</v>
      </c>
      <c r="C28" s="332">
        <f t="shared" si="0"/>
        <v>65795.174693324996</v>
      </c>
      <c r="D28" s="332">
        <v>63053.546353875019</v>
      </c>
      <c r="E28" s="332">
        <f t="shared" si="1"/>
        <v>75664.255624650017</v>
      </c>
      <c r="F28" s="332" t="s">
        <v>29</v>
      </c>
      <c r="G28" s="332" t="s">
        <v>29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10:A11"/>
    <mergeCell ref="B10:G10"/>
    <mergeCell ref="A1:G1"/>
    <mergeCell ref="A3:G3"/>
    <mergeCell ref="A4:G4"/>
    <mergeCell ref="A6:G6"/>
    <mergeCell ref="A8:G8"/>
  </mergeCells>
  <printOptions horizont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AEA09-9864-49B8-9D5E-903ABDB6FE62}">
  <sheetPr>
    <tabColor rgb="FFFFFF00"/>
  </sheetPr>
  <dimension ref="A1:K34"/>
  <sheetViews>
    <sheetView topLeftCell="A4" zoomScaleNormal="100" workbookViewId="0">
      <selection activeCell="K13" sqref="K13"/>
    </sheetView>
  </sheetViews>
  <sheetFormatPr defaultRowHeight="15" x14ac:dyDescent="0.25"/>
  <cols>
    <col min="1" max="1" width="10.5703125" customWidth="1"/>
    <col min="2" max="2" width="11.7109375" customWidth="1"/>
    <col min="3" max="3" width="14.42578125" hidden="1" customWidth="1"/>
    <col min="4" max="4" width="13.5703125" customWidth="1"/>
    <col min="5" max="5" width="11.7109375" customWidth="1"/>
    <col min="6" max="6" width="11.7109375" hidden="1" customWidth="1"/>
    <col min="7" max="7" width="13.140625" customWidth="1"/>
    <col min="8" max="8" width="12" customWidth="1"/>
    <col min="9" max="9" width="11.7109375" customWidth="1"/>
    <col min="10" max="10" width="11.7109375" hidden="1" customWidth="1"/>
    <col min="11" max="11" width="13.7109375" customWidth="1"/>
    <col min="13" max="13" width="11.85546875" customWidth="1"/>
  </cols>
  <sheetData>
    <row r="1" spans="1:11" ht="60" customHeight="1" x14ac:dyDescent="0.25">
      <c r="A1" s="441" t="s">
        <v>424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</row>
    <row r="2" spans="1:11" ht="3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customHeight="1" x14ac:dyDescent="0.25">
      <c r="A3" s="421" t="s">
        <v>457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</row>
    <row r="4" spans="1:11" ht="3" customHeight="1" x14ac:dyDescent="0.25">
      <c r="A4" s="249"/>
      <c r="B4" s="249"/>
      <c r="C4" s="249"/>
      <c r="D4" s="249"/>
      <c r="E4" s="249"/>
      <c r="F4" s="249"/>
      <c r="G4" s="249"/>
      <c r="H4" s="249"/>
      <c r="I4" s="249"/>
      <c r="J4" s="249"/>
      <c r="K4" s="249"/>
    </row>
    <row r="5" spans="1:11" ht="95.1" customHeight="1" x14ac:dyDescent="0.25">
      <c r="A5" s="437" t="s">
        <v>425</v>
      </c>
      <c r="B5" s="556"/>
      <c r="C5" s="556"/>
      <c r="D5" s="556"/>
      <c r="E5" s="556"/>
      <c r="F5" s="556"/>
      <c r="G5" s="556"/>
      <c r="H5" s="556"/>
      <c r="I5" s="556"/>
      <c r="J5" s="556"/>
      <c r="K5" s="556"/>
    </row>
    <row r="6" spans="1:11" ht="3" customHeight="1" x14ac:dyDescent="0.25">
      <c r="A6" s="1"/>
      <c r="B6" s="94"/>
      <c r="C6" s="149"/>
      <c r="D6" s="149"/>
      <c r="E6" s="149"/>
      <c r="F6" s="149"/>
      <c r="G6" s="149"/>
      <c r="H6" s="149"/>
      <c r="I6" s="149"/>
      <c r="J6" s="1"/>
      <c r="K6" s="1"/>
    </row>
    <row r="7" spans="1:11" s="75" customFormat="1" ht="20.100000000000001" customHeight="1" x14ac:dyDescent="0.25">
      <c r="A7" s="375" t="s">
        <v>366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</row>
    <row r="8" spans="1:11" ht="3" customHeight="1" x14ac:dyDescent="0.25">
      <c r="A8" s="84"/>
      <c r="B8" s="44"/>
      <c r="C8" s="44"/>
      <c r="D8" s="44"/>
      <c r="E8" s="44"/>
      <c r="F8" s="44"/>
      <c r="G8" s="44"/>
      <c r="H8" s="44"/>
      <c r="I8" s="44"/>
      <c r="J8" s="44"/>
      <c r="K8" s="44"/>
    </row>
    <row r="9" spans="1:11" ht="36" customHeight="1" x14ac:dyDescent="0.25">
      <c r="A9" s="418" t="s">
        <v>426</v>
      </c>
      <c r="B9" s="418"/>
      <c r="C9" s="418"/>
      <c r="D9" s="418"/>
      <c r="E9" s="418"/>
      <c r="F9" s="418"/>
      <c r="G9" s="418"/>
      <c r="H9" s="418"/>
      <c r="I9" s="418"/>
      <c r="J9" s="418"/>
      <c r="K9" s="418"/>
    </row>
    <row r="10" spans="1:11" ht="3" customHeight="1" x14ac:dyDescent="0.25">
      <c r="A10" s="84"/>
      <c r="B10" s="44"/>
      <c r="C10" s="44"/>
      <c r="D10" s="44"/>
      <c r="E10" s="44"/>
      <c r="F10" s="44"/>
      <c r="G10" s="44"/>
      <c r="H10" s="44"/>
      <c r="I10" s="44"/>
      <c r="J10" s="44"/>
      <c r="K10" s="44"/>
    </row>
    <row r="11" spans="1:11" ht="54" customHeight="1" x14ac:dyDescent="0.25">
      <c r="A11" s="414" t="s">
        <v>427</v>
      </c>
      <c r="B11" s="414"/>
      <c r="C11" s="414"/>
      <c r="D11" s="414"/>
      <c r="E11" s="414"/>
      <c r="F11" s="414"/>
      <c r="G11" s="414"/>
      <c r="H11" s="414" t="s">
        <v>428</v>
      </c>
      <c r="I11" s="555"/>
      <c r="J11" s="555"/>
      <c r="K11" s="555"/>
    </row>
    <row r="12" spans="1:11" ht="36" customHeight="1" x14ac:dyDescent="0.25">
      <c r="A12" s="274" t="s">
        <v>53</v>
      </c>
      <c r="B12" s="274" t="s">
        <v>99</v>
      </c>
      <c r="C12" s="292" t="s">
        <v>2</v>
      </c>
      <c r="D12" s="237" t="s">
        <v>212</v>
      </c>
      <c r="E12" s="274" t="s">
        <v>99</v>
      </c>
      <c r="F12" s="292" t="s">
        <v>2</v>
      </c>
      <c r="G12" s="237" t="s">
        <v>212</v>
      </c>
      <c r="H12" s="274" t="s">
        <v>100</v>
      </c>
      <c r="I12" s="274" t="s">
        <v>99</v>
      </c>
      <c r="J12" s="292" t="s">
        <v>2</v>
      </c>
      <c r="K12" s="237" t="s">
        <v>212</v>
      </c>
    </row>
    <row r="13" spans="1:11" ht="18" customHeight="1" x14ac:dyDescent="0.25">
      <c r="A13" s="251" t="s">
        <v>6</v>
      </c>
      <c r="B13" s="548">
        <v>40</v>
      </c>
      <c r="C13" s="319">
        <v>2184.5687500000035</v>
      </c>
      <c r="D13" s="351">
        <v>3064</v>
      </c>
      <c r="E13" s="551"/>
      <c r="F13" s="293"/>
      <c r="G13" s="250"/>
      <c r="H13" s="251" t="s">
        <v>6</v>
      </c>
      <c r="I13" s="548">
        <v>40</v>
      </c>
      <c r="J13" s="320">
        <v>1753.8937499999997</v>
      </c>
      <c r="K13" s="354">
        <v>2200</v>
      </c>
    </row>
    <row r="14" spans="1:11" ht="18" customHeight="1" x14ac:dyDescent="0.25">
      <c r="A14" s="251" t="s">
        <v>7</v>
      </c>
      <c r="B14" s="549"/>
      <c r="C14" s="319">
        <v>2893.9750000000004</v>
      </c>
      <c r="D14" s="351">
        <v>3737</v>
      </c>
      <c r="E14" s="552"/>
      <c r="F14" s="293"/>
      <c r="G14" s="250"/>
      <c r="H14" s="251" t="s">
        <v>7</v>
      </c>
      <c r="I14" s="549"/>
      <c r="J14" s="320">
        <v>1811.2499999999998</v>
      </c>
      <c r="K14" s="354">
        <v>2290</v>
      </c>
    </row>
    <row r="15" spans="1:11" ht="18" customHeight="1" x14ac:dyDescent="0.25">
      <c r="A15" s="251" t="s">
        <v>8</v>
      </c>
      <c r="B15" s="549"/>
      <c r="C15" s="319">
        <v>3148.5562499999996</v>
      </c>
      <c r="D15" s="351">
        <v>4059</v>
      </c>
      <c r="E15" s="552"/>
      <c r="F15" s="293"/>
      <c r="G15" s="250"/>
      <c r="H15" s="251" t="s">
        <v>8</v>
      </c>
      <c r="I15" s="549"/>
      <c r="J15" s="320">
        <v>1921.9375</v>
      </c>
      <c r="K15" s="354">
        <v>2450</v>
      </c>
    </row>
    <row r="16" spans="1:11" ht="18" customHeight="1" x14ac:dyDescent="0.25">
      <c r="A16" s="251" t="s">
        <v>9</v>
      </c>
      <c r="B16" s="549"/>
      <c r="C16" s="319">
        <v>3464.5187500000006</v>
      </c>
      <c r="D16" s="351">
        <v>4423</v>
      </c>
      <c r="E16" s="552"/>
      <c r="F16" s="293"/>
      <c r="G16" s="250"/>
      <c r="H16" s="251" t="s">
        <v>9</v>
      </c>
      <c r="I16" s="549"/>
      <c r="J16" s="320">
        <v>2632.35</v>
      </c>
      <c r="K16" s="354">
        <v>3323</v>
      </c>
    </row>
    <row r="17" spans="1:11" ht="18" customHeight="1" x14ac:dyDescent="0.25">
      <c r="A17" s="251" t="s">
        <v>10</v>
      </c>
      <c r="B17" s="549"/>
      <c r="C17" s="319">
        <v>4116.5687500000004</v>
      </c>
      <c r="D17" s="351">
        <v>4792</v>
      </c>
      <c r="E17" s="552"/>
      <c r="F17" s="293"/>
      <c r="G17" s="250"/>
      <c r="H17" s="251" t="s">
        <v>10</v>
      </c>
      <c r="I17" s="549"/>
      <c r="J17" s="320">
        <v>2863.7875000000004</v>
      </c>
      <c r="K17" s="354">
        <v>3620</v>
      </c>
    </row>
    <row r="18" spans="1:11" ht="18" customHeight="1" x14ac:dyDescent="0.25">
      <c r="A18" s="251" t="s">
        <v>11</v>
      </c>
      <c r="B18" s="550"/>
      <c r="C18" s="319">
        <v>4616.6750000000002</v>
      </c>
      <c r="D18" s="351">
        <v>5400</v>
      </c>
      <c r="E18" s="553"/>
      <c r="F18" s="293"/>
      <c r="G18" s="250"/>
      <c r="H18" s="251" t="s">
        <v>11</v>
      </c>
      <c r="I18" s="550"/>
      <c r="J18" s="320">
        <v>3934.4375</v>
      </c>
      <c r="K18" s="354">
        <v>4975</v>
      </c>
    </row>
    <row r="19" spans="1:11" ht="18" customHeight="1" x14ac:dyDescent="0.25">
      <c r="A19" s="251" t="s">
        <v>13</v>
      </c>
      <c r="B19" s="548">
        <v>25</v>
      </c>
      <c r="C19" s="320">
        <v>7287.2624999999989</v>
      </c>
      <c r="D19" s="351">
        <v>8658</v>
      </c>
      <c r="E19" s="554">
        <v>16</v>
      </c>
      <c r="F19" s="321">
        <v>6890.7999999999993</v>
      </c>
      <c r="G19" s="351">
        <v>8303</v>
      </c>
      <c r="H19" s="251" t="s">
        <v>13</v>
      </c>
      <c r="I19" s="548">
        <v>25</v>
      </c>
      <c r="J19" s="320">
        <v>5022.1937500000004</v>
      </c>
      <c r="K19" s="354">
        <v>6311</v>
      </c>
    </row>
    <row r="20" spans="1:11" ht="18" customHeight="1" x14ac:dyDescent="0.25">
      <c r="A20" s="251" t="s">
        <v>14</v>
      </c>
      <c r="B20" s="549"/>
      <c r="C20" s="320">
        <v>8796.6375000000007</v>
      </c>
      <c r="D20" s="351">
        <v>11372</v>
      </c>
      <c r="E20" s="554"/>
      <c r="F20" s="321">
        <v>8112.3874999999998</v>
      </c>
      <c r="G20" s="351">
        <v>10206</v>
      </c>
      <c r="H20" s="251" t="s">
        <v>14</v>
      </c>
      <c r="I20" s="549"/>
      <c r="J20" s="320">
        <v>6029.4500000000007</v>
      </c>
      <c r="K20" s="354">
        <v>7575</v>
      </c>
    </row>
    <row r="21" spans="1:11" ht="18" customHeight="1" x14ac:dyDescent="0.25">
      <c r="A21" s="251" t="s">
        <v>16</v>
      </c>
      <c r="B21" s="549"/>
      <c r="C21" s="320">
        <v>19370.312500000004</v>
      </c>
      <c r="D21" s="351">
        <v>24817</v>
      </c>
      <c r="E21" s="554"/>
      <c r="F21" s="322">
        <v>17443.34375</v>
      </c>
      <c r="G21" s="351">
        <v>22860</v>
      </c>
      <c r="H21" s="251" t="s">
        <v>16</v>
      </c>
      <c r="I21" s="549"/>
      <c r="J21" s="320">
        <v>13679.968750000002</v>
      </c>
      <c r="K21" s="354">
        <v>17597</v>
      </c>
    </row>
    <row r="22" spans="1:11" ht="18" customHeight="1" x14ac:dyDescent="0.25">
      <c r="A22" s="251" t="s">
        <v>18</v>
      </c>
      <c r="B22" s="549"/>
      <c r="C22" s="320">
        <v>22315.606250000004</v>
      </c>
      <c r="D22" s="252">
        <v>26778.727500000005</v>
      </c>
      <c r="E22" s="554"/>
      <c r="F22" s="322">
        <v>21281.181250000001</v>
      </c>
      <c r="G22" s="351">
        <v>28326</v>
      </c>
      <c r="H22" s="251" t="s">
        <v>18</v>
      </c>
      <c r="I22" s="549"/>
      <c r="J22" s="320">
        <v>18241.300000000003</v>
      </c>
      <c r="K22" s="354">
        <v>21014</v>
      </c>
    </row>
    <row r="23" spans="1:11" ht="18" customHeight="1" x14ac:dyDescent="0.25">
      <c r="A23" s="251" t="s">
        <v>20</v>
      </c>
      <c r="B23" s="549"/>
      <c r="C23" s="320">
        <v>37692.112500000003</v>
      </c>
      <c r="D23" s="252">
        <v>45230.535000000003</v>
      </c>
      <c r="E23" s="554"/>
      <c r="F23" s="322">
        <v>32510.931249999998</v>
      </c>
      <c r="G23" s="252">
        <v>39013.117499999993</v>
      </c>
      <c r="H23" s="251" t="s">
        <v>20</v>
      </c>
      <c r="I23" s="549"/>
      <c r="J23" s="320">
        <v>30362.587499999998</v>
      </c>
      <c r="K23" s="320">
        <v>36435.104999999996</v>
      </c>
    </row>
    <row r="24" spans="1:11" ht="18" customHeight="1" x14ac:dyDescent="0.25">
      <c r="A24" s="251" t="s">
        <v>22</v>
      </c>
      <c r="B24" s="549"/>
      <c r="C24" s="320">
        <v>67083.45</v>
      </c>
      <c r="D24" s="252">
        <v>80500.14</v>
      </c>
      <c r="E24" s="554"/>
      <c r="F24" s="322">
        <v>61379.850000000013</v>
      </c>
      <c r="G24" s="252">
        <v>73655.820000000007</v>
      </c>
      <c r="H24" s="251" t="s">
        <v>22</v>
      </c>
      <c r="I24" s="549"/>
      <c r="J24" s="320">
        <v>57610.350000000006</v>
      </c>
      <c r="K24" s="320">
        <v>69132.42</v>
      </c>
    </row>
    <row r="25" spans="1:11" ht="18" customHeight="1" x14ac:dyDescent="0.25">
      <c r="A25" s="251" t="s">
        <v>24</v>
      </c>
      <c r="B25" s="549"/>
      <c r="C25" s="320">
        <v>228203.00000000003</v>
      </c>
      <c r="D25" s="252">
        <v>273843.60000000003</v>
      </c>
      <c r="E25" s="554"/>
      <c r="F25" s="320">
        <v>207457</v>
      </c>
      <c r="G25" s="252">
        <v>248948.4</v>
      </c>
      <c r="H25" s="251" t="s">
        <v>24</v>
      </c>
      <c r="I25" s="549"/>
      <c r="J25" s="320">
        <v>193106.00000000003</v>
      </c>
      <c r="K25" s="320">
        <v>231727.20000000004</v>
      </c>
    </row>
    <row r="26" spans="1:11" ht="18" customHeight="1" x14ac:dyDescent="0.25">
      <c r="A26" s="251" t="s">
        <v>26</v>
      </c>
      <c r="B26" s="549"/>
      <c r="C26" s="320">
        <v>388241.96</v>
      </c>
      <c r="D26" s="252">
        <v>465890.35200000001</v>
      </c>
      <c r="E26" s="554"/>
      <c r="F26" s="320">
        <v>352947.14</v>
      </c>
      <c r="G26" s="252">
        <v>423536.56800000003</v>
      </c>
      <c r="H26" s="251" t="s">
        <v>26</v>
      </c>
      <c r="I26" s="549"/>
      <c r="J26" s="320">
        <v>328530.04000000004</v>
      </c>
      <c r="K26" s="320">
        <v>394236.04800000001</v>
      </c>
    </row>
    <row r="27" spans="1:11" ht="18" customHeight="1" x14ac:dyDescent="0.25">
      <c r="A27" s="251" t="s">
        <v>28</v>
      </c>
      <c r="B27" s="549"/>
      <c r="C27" s="320">
        <v>949775.40833333333</v>
      </c>
      <c r="D27" s="252">
        <v>1139730.49</v>
      </c>
      <c r="E27" s="554"/>
      <c r="F27" s="320">
        <v>863431.58333333337</v>
      </c>
      <c r="G27" s="252">
        <v>1036117.9</v>
      </c>
      <c r="H27" s="251" t="s">
        <v>28</v>
      </c>
      <c r="I27" s="549"/>
      <c r="J27" s="320">
        <v>877272.89166666672</v>
      </c>
      <c r="K27" s="320">
        <v>1052727.47</v>
      </c>
    </row>
    <row r="28" spans="1:11" ht="18" customHeight="1" x14ac:dyDescent="0.25">
      <c r="A28" s="251" t="s">
        <v>30</v>
      </c>
      <c r="B28" s="549"/>
      <c r="C28" s="320">
        <v>1074478.7333333334</v>
      </c>
      <c r="D28" s="252">
        <v>1289374.48</v>
      </c>
      <c r="E28" s="554"/>
      <c r="F28" s="320">
        <v>976798.85000000009</v>
      </c>
      <c r="G28" s="252">
        <v>1172158.6200000001</v>
      </c>
      <c r="H28" s="251" t="s">
        <v>30</v>
      </c>
      <c r="I28" s="549"/>
      <c r="J28" s="320">
        <v>989651.36666666658</v>
      </c>
      <c r="K28" s="320">
        <v>1187581.6399999999</v>
      </c>
    </row>
    <row r="29" spans="1:11" ht="18" customHeight="1" x14ac:dyDescent="0.25">
      <c r="A29" s="251" t="s">
        <v>32</v>
      </c>
      <c r="B29" s="549"/>
      <c r="C29" s="320">
        <v>1863000</v>
      </c>
      <c r="D29" s="252">
        <v>2235600</v>
      </c>
      <c r="E29" s="554"/>
      <c r="F29" s="320">
        <v>1800900</v>
      </c>
      <c r="G29" s="252">
        <v>2161080</v>
      </c>
      <c r="H29" s="251" t="s">
        <v>32</v>
      </c>
      <c r="I29" s="549"/>
      <c r="J29" s="320">
        <v>1759500</v>
      </c>
      <c r="K29" s="320">
        <v>2111400</v>
      </c>
    </row>
    <row r="30" spans="1:11" ht="18" customHeight="1" x14ac:dyDescent="0.25">
      <c r="A30" s="251" t="s">
        <v>33</v>
      </c>
      <c r="B30" s="549"/>
      <c r="C30" s="320">
        <v>3368120</v>
      </c>
      <c r="D30" s="252">
        <v>4041744</v>
      </c>
      <c r="E30" s="554"/>
      <c r="F30" s="320">
        <v>3192520</v>
      </c>
      <c r="G30" s="252">
        <v>3831024</v>
      </c>
      <c r="H30" s="251" t="s">
        <v>33</v>
      </c>
      <c r="I30" s="549"/>
      <c r="J30" s="320">
        <v>3104685</v>
      </c>
      <c r="K30" s="320">
        <v>3725622</v>
      </c>
    </row>
    <row r="31" spans="1:11" ht="18" customHeight="1" x14ac:dyDescent="0.25">
      <c r="A31" s="251" t="s">
        <v>34</v>
      </c>
      <c r="B31" s="550"/>
      <c r="C31" s="320">
        <v>5163449</v>
      </c>
      <c r="D31" s="252">
        <v>6196138.7999999998</v>
      </c>
      <c r="E31" s="554"/>
      <c r="F31" s="320">
        <v>4854498</v>
      </c>
      <c r="G31" s="252">
        <v>5825397.5999999996</v>
      </c>
      <c r="H31" s="251" t="s">
        <v>34</v>
      </c>
      <c r="I31" s="550"/>
      <c r="J31" s="320">
        <v>4746009</v>
      </c>
      <c r="K31" s="320">
        <v>5695210.7999999998</v>
      </c>
    </row>
    <row r="32" spans="1:11" ht="3" customHeight="1" x14ac:dyDescent="0.25">
      <c r="A32" s="294"/>
      <c r="B32" s="295"/>
      <c r="C32" s="296"/>
      <c r="D32" s="297"/>
      <c r="E32" s="295"/>
      <c r="F32" s="296"/>
      <c r="G32" s="297"/>
      <c r="H32" s="298"/>
      <c r="I32" s="295"/>
      <c r="J32" s="299"/>
      <c r="K32" s="299"/>
    </row>
    <row r="33" spans="1:11" x14ac:dyDescent="0.25">
      <c r="A33" s="412" t="s">
        <v>90</v>
      </c>
      <c r="B33" s="412"/>
      <c r="C33" s="412"/>
      <c r="D33" s="412"/>
      <c r="E33" s="412"/>
      <c r="F33" s="412"/>
      <c r="G33" s="412"/>
      <c r="H33" s="547"/>
      <c r="I33" s="547"/>
      <c r="J33" s="547"/>
      <c r="K33" s="547"/>
    </row>
    <row r="34" spans="1:11" x14ac:dyDescent="0.25">
      <c r="A34" s="174"/>
      <c r="B34" s="174"/>
      <c r="C34" s="174"/>
      <c r="D34" s="174"/>
      <c r="E34" s="174"/>
      <c r="F34" s="174"/>
      <c r="G34" s="174"/>
      <c r="H34" s="174"/>
      <c r="I34" s="174"/>
      <c r="J34" s="174"/>
      <c r="K34" s="174"/>
    </row>
  </sheetData>
  <mergeCells count="14">
    <mergeCell ref="A11:G11"/>
    <mergeCell ref="H11:K11"/>
    <mergeCell ref="A1:K1"/>
    <mergeCell ref="A3:K3"/>
    <mergeCell ref="A5:K5"/>
    <mergeCell ref="A7:K7"/>
    <mergeCell ref="A9:K9"/>
    <mergeCell ref="A33:K33"/>
    <mergeCell ref="B13:B18"/>
    <mergeCell ref="E13:E18"/>
    <mergeCell ref="I13:I18"/>
    <mergeCell ref="B19:B31"/>
    <mergeCell ref="E19:E31"/>
    <mergeCell ref="I19:I31"/>
  </mergeCells>
  <printOptions horizontalCentered="1"/>
  <pageMargins left="0.23622047244094491" right="0.23622047244094491" top="0" bottom="0" header="0.31496062992125984" footer="0.31496062992125984"/>
  <pageSetup paperSize="9" orientation="portrait" r:id="rId1"/>
  <headerFooter differentFirst="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AF6D4-35BE-4BF1-99E8-8D04DBF345DD}">
  <sheetPr>
    <tabColor rgb="FFFFFF00"/>
  </sheetPr>
  <dimension ref="A1:K33"/>
  <sheetViews>
    <sheetView topLeftCell="A7" zoomScaleNormal="100" workbookViewId="0">
      <selection activeCell="P20" sqref="P20"/>
    </sheetView>
  </sheetViews>
  <sheetFormatPr defaultRowHeight="15" x14ac:dyDescent="0.25"/>
  <cols>
    <col min="1" max="1" width="12.7109375" customWidth="1"/>
    <col min="2" max="2" width="11.7109375" customWidth="1"/>
    <col min="3" max="3" width="11.7109375" hidden="1" customWidth="1"/>
    <col min="4" max="4" width="13" customWidth="1"/>
    <col min="5" max="5" width="11.7109375" customWidth="1"/>
    <col min="6" max="6" width="11.7109375" hidden="1" customWidth="1"/>
    <col min="7" max="7" width="12.7109375" customWidth="1"/>
    <col min="8" max="8" width="12.5703125" customWidth="1"/>
    <col min="9" max="9" width="11.7109375" customWidth="1"/>
    <col min="10" max="10" width="11.7109375" hidden="1" customWidth="1"/>
    <col min="11" max="11" width="12.7109375" customWidth="1"/>
    <col min="13" max="13" width="12" customWidth="1"/>
  </cols>
  <sheetData>
    <row r="1" spans="1:11" ht="60" customHeight="1" x14ac:dyDescent="0.25">
      <c r="A1" s="441" t="s">
        <v>429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</row>
    <row r="2" spans="1:11" ht="3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customHeight="1" x14ac:dyDescent="0.25">
      <c r="A3" s="421" t="s">
        <v>457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</row>
    <row r="4" spans="1:11" ht="3" customHeight="1" x14ac:dyDescent="0.25">
      <c r="A4" s="249"/>
      <c r="B4" s="249"/>
      <c r="C4" s="249"/>
      <c r="D4" s="249"/>
      <c r="E4" s="249"/>
      <c r="F4" s="249"/>
      <c r="G4" s="249"/>
      <c r="H4" s="249"/>
      <c r="I4" s="249"/>
      <c r="J4" s="249"/>
      <c r="K4" s="249"/>
    </row>
    <row r="5" spans="1:11" ht="95.1" customHeight="1" x14ac:dyDescent="0.25">
      <c r="A5" s="422" t="s">
        <v>430</v>
      </c>
      <c r="B5" s="422"/>
      <c r="C5" s="422"/>
      <c r="D5" s="422"/>
      <c r="E5" s="422"/>
      <c r="F5" s="422"/>
      <c r="G5" s="422"/>
      <c r="H5" s="422"/>
      <c r="I5" s="422"/>
      <c r="J5" s="422"/>
      <c r="K5" s="422"/>
    </row>
    <row r="6" spans="1:11" ht="3" customHeight="1" x14ac:dyDescent="0.25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</row>
    <row r="7" spans="1:11" s="75" customFormat="1" ht="18" customHeight="1" x14ac:dyDescent="0.25">
      <c r="A7" s="424" t="s">
        <v>431</v>
      </c>
      <c r="B7" s="425"/>
      <c r="C7" s="425"/>
      <c r="D7" s="425"/>
      <c r="E7" s="425"/>
      <c r="F7" s="425"/>
      <c r="G7" s="425"/>
      <c r="H7" s="425"/>
      <c r="I7" s="425"/>
      <c r="J7" s="425"/>
      <c r="K7" s="425"/>
    </row>
    <row r="8" spans="1:11" ht="3" customHeight="1" x14ac:dyDescent="0.25">
      <c r="A8" s="84"/>
      <c r="B8" s="44"/>
      <c r="C8" s="44"/>
      <c r="D8" s="44"/>
      <c r="E8" s="44"/>
      <c r="F8" s="44"/>
      <c r="G8" s="44"/>
      <c r="H8" s="44"/>
      <c r="I8" s="44"/>
      <c r="J8" s="44"/>
      <c r="K8" s="44"/>
    </row>
    <row r="9" spans="1:11" s="285" customFormat="1" ht="36" customHeight="1" x14ac:dyDescent="0.25">
      <c r="A9" s="441" t="s">
        <v>432</v>
      </c>
      <c r="B9" s="441"/>
      <c r="C9" s="441"/>
      <c r="D9" s="441"/>
      <c r="E9" s="441"/>
      <c r="F9" s="441"/>
      <c r="G9" s="441"/>
      <c r="H9" s="441"/>
      <c r="I9" s="441"/>
      <c r="J9" s="441"/>
      <c r="K9" s="441"/>
    </row>
    <row r="10" spans="1:11" ht="3" customHeight="1" x14ac:dyDescent="0.25">
      <c r="A10" s="45"/>
      <c r="B10" s="46"/>
      <c r="C10" s="46"/>
      <c r="D10" s="46"/>
      <c r="E10" s="46"/>
      <c r="F10" s="46"/>
      <c r="G10" s="46"/>
      <c r="H10" s="44"/>
      <c r="I10" s="44"/>
      <c r="J10" s="44"/>
      <c r="K10" s="44"/>
    </row>
    <row r="11" spans="1:11" ht="54" customHeight="1" x14ac:dyDescent="0.25">
      <c r="A11" s="414" t="s">
        <v>427</v>
      </c>
      <c r="B11" s="414"/>
      <c r="C11" s="414"/>
      <c r="D11" s="414"/>
      <c r="E11" s="414"/>
      <c r="F11" s="414"/>
      <c r="G11" s="414"/>
      <c r="H11" s="414" t="s">
        <v>428</v>
      </c>
      <c r="I11" s="555"/>
      <c r="J11" s="555"/>
      <c r="K11" s="555"/>
    </row>
    <row r="12" spans="1:11" ht="36" customHeight="1" x14ac:dyDescent="0.25">
      <c r="A12" s="274" t="s">
        <v>53</v>
      </c>
      <c r="B12" s="274" t="s">
        <v>99</v>
      </c>
      <c r="C12" s="292" t="s">
        <v>2</v>
      </c>
      <c r="D12" s="237" t="s">
        <v>212</v>
      </c>
      <c r="E12" s="274" t="s">
        <v>99</v>
      </c>
      <c r="F12" s="292" t="s">
        <v>2</v>
      </c>
      <c r="G12" s="237" t="s">
        <v>212</v>
      </c>
      <c r="H12" s="274" t="s">
        <v>100</v>
      </c>
      <c r="I12" s="274" t="s">
        <v>99</v>
      </c>
      <c r="J12" s="292" t="s">
        <v>2</v>
      </c>
      <c r="K12" s="237" t="s">
        <v>212</v>
      </c>
    </row>
    <row r="13" spans="1:11" ht="18" customHeight="1" x14ac:dyDescent="0.25">
      <c r="A13" s="286" t="s">
        <v>43</v>
      </c>
      <c r="B13" s="519"/>
      <c r="C13" s="323">
        <v>2328.4589999999998</v>
      </c>
      <c r="D13" s="352">
        <v>3075</v>
      </c>
      <c r="E13" s="557"/>
      <c r="F13" s="290"/>
      <c r="G13" s="291"/>
      <c r="H13" s="286" t="s">
        <v>43</v>
      </c>
      <c r="I13" s="519"/>
      <c r="J13" s="323">
        <v>1802.1990000000003</v>
      </c>
      <c r="K13" s="353">
        <v>2320</v>
      </c>
    </row>
    <row r="14" spans="1:11" ht="18" customHeight="1" x14ac:dyDescent="0.25">
      <c r="A14" s="286" t="s">
        <v>44</v>
      </c>
      <c r="B14" s="519"/>
      <c r="C14" s="323">
        <v>2824.5419999999999</v>
      </c>
      <c r="D14" s="352">
        <v>3760</v>
      </c>
      <c r="E14" s="557"/>
      <c r="F14" s="290"/>
      <c r="G14" s="291"/>
      <c r="H14" s="286" t="s">
        <v>44</v>
      </c>
      <c r="I14" s="519"/>
      <c r="J14" s="323">
        <v>1816.2795000000001</v>
      </c>
      <c r="K14" s="353">
        <v>2318</v>
      </c>
    </row>
    <row r="15" spans="1:11" ht="18" customHeight="1" x14ac:dyDescent="0.25">
      <c r="A15" s="286" t="s">
        <v>45</v>
      </c>
      <c r="B15" s="519"/>
      <c r="C15" s="323">
        <v>2995.6080000000002</v>
      </c>
      <c r="D15" s="352">
        <v>4080</v>
      </c>
      <c r="E15" s="557"/>
      <c r="F15" s="290"/>
      <c r="G15" s="291"/>
      <c r="H15" s="286" t="s">
        <v>45</v>
      </c>
      <c r="I15" s="519"/>
      <c r="J15" s="323">
        <v>1899.8490000000002</v>
      </c>
      <c r="K15" s="353">
        <v>2461</v>
      </c>
    </row>
    <row r="16" spans="1:11" ht="18" customHeight="1" x14ac:dyDescent="0.25">
      <c r="A16" s="286" t="s">
        <v>46</v>
      </c>
      <c r="B16" s="519"/>
      <c r="C16" s="323">
        <v>3699.9794999999999</v>
      </c>
      <c r="D16" s="352">
        <v>4445</v>
      </c>
      <c r="E16" s="557"/>
      <c r="F16" s="290"/>
      <c r="G16" s="291"/>
      <c r="H16" s="286" t="s">
        <v>46</v>
      </c>
      <c r="I16" s="519"/>
      <c r="J16" s="323">
        <v>2594.1089999999999</v>
      </c>
      <c r="K16" s="353">
        <v>3342</v>
      </c>
    </row>
    <row r="17" spans="1:11" ht="18" customHeight="1" x14ac:dyDescent="0.25">
      <c r="A17" s="286" t="s">
        <v>47</v>
      </c>
      <c r="B17" s="519"/>
      <c r="C17" s="323">
        <v>4085.3715000000002</v>
      </c>
      <c r="D17" s="352">
        <v>4914</v>
      </c>
      <c r="E17" s="557"/>
      <c r="F17" s="290"/>
      <c r="G17" s="291"/>
      <c r="H17" s="286" t="s">
        <v>47</v>
      </c>
      <c r="I17" s="519"/>
      <c r="J17" s="323">
        <v>2827.5660000000003</v>
      </c>
      <c r="K17" s="353">
        <v>3645</v>
      </c>
    </row>
    <row r="18" spans="1:11" ht="18" customHeight="1" x14ac:dyDescent="0.25">
      <c r="A18" s="286" t="s">
        <v>12</v>
      </c>
      <c r="B18" s="558">
        <v>25</v>
      </c>
      <c r="C18" s="323">
        <v>5504.1840000000002</v>
      </c>
      <c r="D18" s="324">
        <v>6605.0208000000002</v>
      </c>
      <c r="E18" s="558">
        <v>16</v>
      </c>
      <c r="F18" s="324">
        <v>4954.7714999999998</v>
      </c>
      <c r="G18" s="353">
        <v>6052</v>
      </c>
      <c r="H18" s="286" t="s">
        <v>12</v>
      </c>
      <c r="I18" s="558">
        <v>25</v>
      </c>
      <c r="J18" s="323">
        <v>3883.1205</v>
      </c>
      <c r="K18" s="353">
        <v>5005</v>
      </c>
    </row>
    <row r="19" spans="1:11" ht="18" customHeight="1" x14ac:dyDescent="0.25">
      <c r="A19" s="286" t="s">
        <v>48</v>
      </c>
      <c r="B19" s="559"/>
      <c r="C19" s="323">
        <v>6856.5839999999998</v>
      </c>
      <c r="D19" s="352">
        <v>9050</v>
      </c>
      <c r="E19" s="559"/>
      <c r="F19" s="324">
        <v>6588.9285</v>
      </c>
      <c r="G19" s="353">
        <v>8700</v>
      </c>
      <c r="H19" s="286" t="s">
        <v>48</v>
      </c>
      <c r="I19" s="559"/>
      <c r="J19" s="323">
        <v>5086.5990000000002</v>
      </c>
      <c r="K19" s="353">
        <v>6480</v>
      </c>
    </row>
    <row r="20" spans="1:11" ht="18" customHeight="1" x14ac:dyDescent="0.25">
      <c r="A20" s="286" t="s">
        <v>15</v>
      </c>
      <c r="B20" s="559"/>
      <c r="C20" s="323">
        <v>9027.0704999999998</v>
      </c>
      <c r="D20" s="352">
        <v>11920</v>
      </c>
      <c r="E20" s="559"/>
      <c r="F20" s="323">
        <v>7883.9670000000006</v>
      </c>
      <c r="G20" s="353">
        <v>10281</v>
      </c>
      <c r="H20" s="286" t="s">
        <v>15</v>
      </c>
      <c r="I20" s="559"/>
      <c r="J20" s="323">
        <v>6247.8045000000002</v>
      </c>
      <c r="K20" s="353">
        <v>7612</v>
      </c>
    </row>
    <row r="21" spans="1:11" ht="18" customHeight="1" x14ac:dyDescent="0.25">
      <c r="A21" s="286" t="s">
        <v>17</v>
      </c>
      <c r="B21" s="559"/>
      <c r="C21" s="323">
        <v>19301.887500000001</v>
      </c>
      <c r="D21" s="352">
        <v>25100</v>
      </c>
      <c r="E21" s="559"/>
      <c r="F21" s="323">
        <v>18086.334000000003</v>
      </c>
      <c r="G21" s="353">
        <v>25390</v>
      </c>
      <c r="H21" s="286" t="s">
        <v>17</v>
      </c>
      <c r="I21" s="559"/>
      <c r="J21" s="323">
        <v>14364.220499999999</v>
      </c>
      <c r="K21" s="353">
        <v>18186</v>
      </c>
    </row>
    <row r="22" spans="1:11" ht="18" customHeight="1" x14ac:dyDescent="0.25">
      <c r="A22" s="286" t="s">
        <v>49</v>
      </c>
      <c r="B22" s="559"/>
      <c r="C22" s="323">
        <v>26062.879500000003</v>
      </c>
      <c r="D22" s="352">
        <v>31800</v>
      </c>
      <c r="E22" s="559"/>
      <c r="F22" s="323">
        <v>22205.924999999999</v>
      </c>
      <c r="G22" s="353">
        <v>31760</v>
      </c>
      <c r="H22" s="286" t="s">
        <v>49</v>
      </c>
      <c r="I22" s="559"/>
      <c r="J22" s="323">
        <v>16616.869500000001</v>
      </c>
      <c r="K22" s="353">
        <v>21082</v>
      </c>
    </row>
    <row r="23" spans="1:11" ht="18" customHeight="1" x14ac:dyDescent="0.25">
      <c r="A23" s="286" t="s">
        <v>21</v>
      </c>
      <c r="B23" s="559"/>
      <c r="C23" s="323">
        <v>49190.400000000001</v>
      </c>
      <c r="D23" s="324">
        <v>59028.479999999996</v>
      </c>
      <c r="E23" s="559"/>
      <c r="F23" s="323">
        <v>43740.9</v>
      </c>
      <c r="G23" s="323">
        <v>52489.08</v>
      </c>
      <c r="H23" s="286" t="s">
        <v>21</v>
      </c>
      <c r="I23" s="559"/>
      <c r="J23" s="323">
        <v>36236.550000000003</v>
      </c>
      <c r="K23" s="323">
        <v>43483.86</v>
      </c>
    </row>
    <row r="24" spans="1:11" ht="18" customHeight="1" x14ac:dyDescent="0.25">
      <c r="A24" s="286" t="s">
        <v>23</v>
      </c>
      <c r="B24" s="559"/>
      <c r="C24" s="323">
        <v>76368</v>
      </c>
      <c r="D24" s="324">
        <v>91641.599999999991</v>
      </c>
      <c r="E24" s="559"/>
      <c r="F24" s="323">
        <v>71009</v>
      </c>
      <c r="G24" s="323">
        <v>85210.8</v>
      </c>
      <c r="H24" s="286" t="s">
        <v>23</v>
      </c>
      <c r="I24" s="559"/>
      <c r="J24" s="323">
        <v>56271</v>
      </c>
      <c r="K24" s="353">
        <v>70514</v>
      </c>
    </row>
    <row r="25" spans="1:11" ht="18" customHeight="1" x14ac:dyDescent="0.25">
      <c r="A25" s="286" t="s">
        <v>25</v>
      </c>
      <c r="B25" s="559"/>
      <c r="C25" s="323">
        <v>241895.18</v>
      </c>
      <c r="D25" s="324">
        <v>290274.21599999996</v>
      </c>
      <c r="E25" s="559"/>
      <c r="F25" s="323">
        <v>219904.42</v>
      </c>
      <c r="G25" s="323">
        <v>263885.304</v>
      </c>
      <c r="H25" s="286" t="s">
        <v>25</v>
      </c>
      <c r="I25" s="559"/>
      <c r="J25" s="323">
        <v>204691.3</v>
      </c>
      <c r="K25" s="323">
        <v>245629.55999999997</v>
      </c>
    </row>
    <row r="26" spans="1:11" ht="18" customHeight="1" x14ac:dyDescent="0.25">
      <c r="A26" s="286" t="s">
        <v>27</v>
      </c>
      <c r="B26" s="559"/>
      <c r="C26" s="323">
        <v>366266</v>
      </c>
      <c r="D26" s="352">
        <v>467900</v>
      </c>
      <c r="E26" s="559"/>
      <c r="F26" s="323">
        <v>332969</v>
      </c>
      <c r="G26" s="353">
        <v>425500</v>
      </c>
      <c r="H26" s="286" t="s">
        <v>27</v>
      </c>
      <c r="I26" s="559"/>
      <c r="J26" s="323">
        <v>309919</v>
      </c>
      <c r="K26" s="353">
        <v>406064</v>
      </c>
    </row>
    <row r="27" spans="1:11" ht="18" customHeight="1" x14ac:dyDescent="0.25">
      <c r="A27" s="286" t="s">
        <v>50</v>
      </c>
      <c r="B27" s="559"/>
      <c r="C27" s="323">
        <v>593793.21</v>
      </c>
      <c r="D27" s="324">
        <v>712551.85199999996</v>
      </c>
      <c r="E27" s="559"/>
      <c r="F27" s="323">
        <v>539809.53</v>
      </c>
      <c r="G27" s="323">
        <v>647771.43599999999</v>
      </c>
      <c r="H27" s="286" t="s">
        <v>50</v>
      </c>
      <c r="I27" s="559"/>
      <c r="J27" s="323">
        <v>508964.15</v>
      </c>
      <c r="K27" s="323">
        <v>610756.98</v>
      </c>
    </row>
    <row r="28" spans="1:11" ht="18" customHeight="1" x14ac:dyDescent="0.25">
      <c r="A28" s="286" t="s">
        <v>31</v>
      </c>
      <c r="B28" s="559"/>
      <c r="C28" s="323">
        <v>1074478.73</v>
      </c>
      <c r="D28" s="324">
        <v>1289374.476</v>
      </c>
      <c r="E28" s="559"/>
      <c r="F28" s="323">
        <v>976798.85</v>
      </c>
      <c r="G28" s="323">
        <v>1172158.6199999999</v>
      </c>
      <c r="H28" s="286" t="s">
        <v>31</v>
      </c>
      <c r="I28" s="559"/>
      <c r="J28" s="323">
        <v>989651.37</v>
      </c>
      <c r="K28" s="323">
        <v>1187581.6439999999</v>
      </c>
    </row>
    <row r="29" spans="1:11" ht="18" customHeight="1" x14ac:dyDescent="0.25">
      <c r="A29" s="286" t="s">
        <v>51</v>
      </c>
      <c r="B29" s="559"/>
      <c r="C29" s="323">
        <v>1966500</v>
      </c>
      <c r="D29" s="324">
        <v>2359800</v>
      </c>
      <c r="E29" s="559"/>
      <c r="F29" s="323">
        <v>1821600</v>
      </c>
      <c r="G29" s="323">
        <v>2185920</v>
      </c>
      <c r="H29" s="286" t="s">
        <v>51</v>
      </c>
      <c r="I29" s="559"/>
      <c r="J29" s="323">
        <v>1800900</v>
      </c>
      <c r="K29" s="323">
        <v>2161080</v>
      </c>
    </row>
    <row r="30" spans="1:11" ht="18" customHeight="1" x14ac:dyDescent="0.25">
      <c r="A30" s="286" t="s">
        <v>52</v>
      </c>
      <c r="B30" s="560"/>
      <c r="C30" s="323">
        <v>3368120</v>
      </c>
      <c r="D30" s="324">
        <v>4041744</v>
      </c>
      <c r="E30" s="560"/>
      <c r="F30" s="323">
        <v>3192520</v>
      </c>
      <c r="G30" s="323">
        <v>3831024</v>
      </c>
      <c r="H30" s="286" t="s">
        <v>52</v>
      </c>
      <c r="I30" s="560"/>
      <c r="J30" s="323">
        <v>3104685</v>
      </c>
      <c r="K30" s="323">
        <v>3725622</v>
      </c>
    </row>
    <row r="31" spans="1:11" ht="3" customHeight="1" x14ac:dyDescent="0.25">
      <c r="A31" s="300"/>
      <c r="B31" s="301"/>
      <c r="C31" s="302"/>
      <c r="D31" s="303"/>
      <c r="E31" s="301"/>
      <c r="F31" s="302"/>
      <c r="G31" s="302"/>
      <c r="H31" s="304"/>
      <c r="I31" s="301"/>
      <c r="J31" s="305"/>
      <c r="K31" s="305"/>
    </row>
    <row r="32" spans="1:11" x14ac:dyDescent="0.25">
      <c r="A32" s="412" t="s">
        <v>303</v>
      </c>
      <c r="B32" s="412"/>
      <c r="C32" s="412"/>
      <c r="D32" s="412"/>
      <c r="E32" s="412"/>
      <c r="F32" s="412"/>
      <c r="G32" s="412"/>
      <c r="H32" s="547"/>
      <c r="I32" s="547"/>
      <c r="J32" s="547"/>
      <c r="K32" s="547"/>
    </row>
    <row r="33" spans="1:11" x14ac:dyDescent="0.25">
      <c r="A33" s="174"/>
      <c r="B33" s="174"/>
      <c r="C33" s="174"/>
      <c r="D33" s="174"/>
      <c r="E33" s="174"/>
      <c r="F33" s="174"/>
      <c r="G33" s="174"/>
      <c r="H33" s="174"/>
      <c r="I33" s="174"/>
      <c r="J33" s="174"/>
      <c r="K33" s="174"/>
    </row>
  </sheetData>
  <mergeCells count="14">
    <mergeCell ref="A11:G11"/>
    <mergeCell ref="H11:K11"/>
    <mergeCell ref="A1:K1"/>
    <mergeCell ref="A3:K3"/>
    <mergeCell ref="A5:K5"/>
    <mergeCell ref="A7:K7"/>
    <mergeCell ref="A9:K9"/>
    <mergeCell ref="A32:K32"/>
    <mergeCell ref="B13:B17"/>
    <mergeCell ref="E13:E17"/>
    <mergeCell ref="I13:I17"/>
    <mergeCell ref="B18:B30"/>
    <mergeCell ref="E18:E30"/>
    <mergeCell ref="I18:I30"/>
  </mergeCells>
  <printOptions horizontalCentered="1"/>
  <pageMargins left="0.23622047244094491" right="0.23622047244094491" top="0" bottom="0" header="0.31496062992125984" footer="0.31496062992125984"/>
  <pageSetup paperSize="9" orientation="portrait" r:id="rId1"/>
  <headerFooter differentFirst="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9BC18-7A55-48EA-88D7-F4B6420F6765}">
  <sheetPr>
    <tabColor rgb="FFFFFF00"/>
    <pageSetUpPr fitToPage="1"/>
  </sheetPr>
  <dimension ref="A1:I30"/>
  <sheetViews>
    <sheetView workbookViewId="0">
      <selection activeCell="G1" sqref="G1:G1048576"/>
    </sheetView>
  </sheetViews>
  <sheetFormatPr defaultRowHeight="15" x14ac:dyDescent="0.25"/>
  <cols>
    <col min="1" max="1" width="32.7109375" customWidth="1"/>
    <col min="2" max="3" width="21.7109375" customWidth="1"/>
    <col min="4" max="4" width="21.7109375" hidden="1" customWidth="1"/>
    <col min="5" max="5" width="21.7109375" customWidth="1"/>
    <col min="6" max="6" width="9.140625" customWidth="1"/>
    <col min="7" max="7" width="7.7109375" customWidth="1"/>
  </cols>
  <sheetData>
    <row r="1" spans="1:9" ht="60" customHeight="1" x14ac:dyDescent="0.25">
      <c r="A1" s="365" t="s">
        <v>433</v>
      </c>
      <c r="B1" s="366"/>
      <c r="C1" s="366"/>
      <c r="D1" s="366"/>
      <c r="E1" s="366"/>
    </row>
    <row r="2" spans="1:9" ht="3" customHeight="1" x14ac:dyDescent="0.25">
      <c r="A2" s="1"/>
      <c r="B2" s="1"/>
      <c r="C2" s="1"/>
      <c r="D2" s="1"/>
      <c r="E2" s="1"/>
    </row>
    <row r="3" spans="1:9" ht="21" customHeight="1" x14ac:dyDescent="0.25">
      <c r="A3" s="421" t="s">
        <v>459</v>
      </c>
      <c r="B3" s="421"/>
      <c r="C3" s="421"/>
      <c r="D3" s="421"/>
      <c r="E3" s="421"/>
      <c r="F3" s="178"/>
      <c r="G3" s="178"/>
      <c r="H3" s="178"/>
      <c r="I3" s="178"/>
    </row>
    <row r="4" spans="1:9" ht="3" customHeight="1" x14ac:dyDescent="0.25">
      <c r="A4" s="249"/>
      <c r="B4" s="249"/>
      <c r="C4" s="249"/>
      <c r="D4" s="249"/>
      <c r="E4" s="249"/>
      <c r="F4" s="178"/>
      <c r="G4" s="178"/>
      <c r="H4" s="178"/>
      <c r="I4" s="178"/>
    </row>
    <row r="5" spans="1:9" ht="95.1" customHeight="1" x14ac:dyDescent="0.25">
      <c r="A5" s="422" t="s">
        <v>434</v>
      </c>
      <c r="B5" s="440"/>
      <c r="C5" s="440"/>
      <c r="D5" s="440"/>
      <c r="E5" s="440"/>
      <c r="G5" s="233"/>
    </row>
    <row r="6" spans="1:9" ht="3" customHeight="1" x14ac:dyDescent="0.25">
      <c r="A6" s="42"/>
      <c r="B6" s="43"/>
      <c r="C6" s="43"/>
      <c r="D6" s="43"/>
      <c r="E6" s="43"/>
    </row>
    <row r="7" spans="1:9" ht="18" customHeight="1" x14ac:dyDescent="0.25">
      <c r="A7" s="516" t="s">
        <v>435</v>
      </c>
      <c r="B7" s="517"/>
      <c r="C7" s="517"/>
      <c r="D7" s="517"/>
      <c r="E7" s="517"/>
    </row>
    <row r="8" spans="1:9" ht="2.1" customHeight="1" x14ac:dyDescent="0.25">
      <c r="A8" s="84"/>
      <c r="B8" s="44"/>
      <c r="C8" s="44"/>
      <c r="D8" s="44"/>
      <c r="E8" s="44"/>
    </row>
    <row r="9" spans="1:9" ht="37.5" customHeight="1" x14ac:dyDescent="0.25">
      <c r="A9" s="520" t="s">
        <v>436</v>
      </c>
      <c r="B9" s="520"/>
      <c r="C9" s="520"/>
      <c r="D9" s="520"/>
      <c r="E9" s="520"/>
    </row>
    <row r="10" spans="1:9" ht="2.1" customHeight="1" x14ac:dyDescent="0.25">
      <c r="A10" s="45"/>
      <c r="B10" s="44"/>
      <c r="C10" s="44"/>
      <c r="D10" s="44"/>
      <c r="E10" s="44"/>
    </row>
    <row r="11" spans="1:9" ht="36" customHeight="1" x14ac:dyDescent="0.25">
      <c r="A11" s="562" t="s">
        <v>53</v>
      </c>
      <c r="B11" s="453" t="s">
        <v>437</v>
      </c>
      <c r="C11" s="454"/>
      <c r="D11" s="454"/>
      <c r="E11" s="455"/>
    </row>
    <row r="12" spans="1:9" ht="18" customHeight="1" x14ac:dyDescent="0.25">
      <c r="A12" s="563"/>
      <c r="B12" s="18" t="s">
        <v>38</v>
      </c>
      <c r="C12" s="18" t="s">
        <v>54</v>
      </c>
      <c r="D12" s="18" t="s">
        <v>39</v>
      </c>
      <c r="E12" s="18" t="s">
        <v>212</v>
      </c>
    </row>
    <row r="13" spans="1:9" s="275" customFormat="1" ht="18" customHeight="1" x14ac:dyDescent="0.25">
      <c r="A13" s="306" t="s">
        <v>6</v>
      </c>
      <c r="B13" s="561">
        <v>40</v>
      </c>
      <c r="C13" s="307" t="s">
        <v>55</v>
      </c>
      <c r="D13" s="325">
        <v>2283.75</v>
      </c>
      <c r="E13" s="326">
        <v>3033</v>
      </c>
    </row>
    <row r="14" spans="1:9" s="275" customFormat="1" ht="18" customHeight="1" x14ac:dyDescent="0.25">
      <c r="A14" s="306" t="s">
        <v>7</v>
      </c>
      <c r="B14" s="561"/>
      <c r="C14" s="307" t="s">
        <v>56</v>
      </c>
      <c r="D14" s="325">
        <v>2837.1</v>
      </c>
      <c r="E14" s="326">
        <v>3418.2</v>
      </c>
    </row>
    <row r="15" spans="1:9" s="275" customFormat="1" ht="18" customHeight="1" x14ac:dyDescent="0.25">
      <c r="A15" s="306" t="s">
        <v>8</v>
      </c>
      <c r="B15" s="561"/>
      <c r="C15" s="307" t="s">
        <v>57</v>
      </c>
      <c r="D15" s="325">
        <v>3085.9500000000003</v>
      </c>
      <c r="E15" s="326">
        <v>3929.3999999999996</v>
      </c>
    </row>
    <row r="16" spans="1:9" s="275" customFormat="1" ht="18" customHeight="1" x14ac:dyDescent="0.25">
      <c r="A16" s="306" t="s">
        <v>9</v>
      </c>
      <c r="B16" s="561"/>
      <c r="C16" s="307" t="s">
        <v>58</v>
      </c>
      <c r="D16" s="325">
        <v>3396.75</v>
      </c>
      <c r="E16" s="326">
        <v>4518</v>
      </c>
    </row>
    <row r="17" spans="1:5" s="275" customFormat="1" ht="18" customHeight="1" x14ac:dyDescent="0.25">
      <c r="A17" s="306" t="s">
        <v>10</v>
      </c>
      <c r="B17" s="561"/>
      <c r="C17" s="307" t="s">
        <v>59</v>
      </c>
      <c r="D17" s="325">
        <v>4063.5</v>
      </c>
      <c r="E17" s="326">
        <v>5562</v>
      </c>
    </row>
    <row r="18" spans="1:5" s="275" customFormat="1" ht="18" customHeight="1" x14ac:dyDescent="0.25">
      <c r="A18" s="306" t="s">
        <v>11</v>
      </c>
      <c r="B18" s="561"/>
      <c r="C18" s="307" t="s">
        <v>60</v>
      </c>
      <c r="D18" s="325">
        <v>4788</v>
      </c>
      <c r="E18" s="326">
        <v>6319.7999999999993</v>
      </c>
    </row>
    <row r="19" spans="1:5" s="275" customFormat="1" ht="18" customHeight="1" x14ac:dyDescent="0.25">
      <c r="A19" s="306" t="s">
        <v>13</v>
      </c>
      <c r="B19" s="561">
        <v>16</v>
      </c>
      <c r="C19" s="307" t="s">
        <v>61</v>
      </c>
      <c r="D19" s="325">
        <v>7846.6500000000005</v>
      </c>
      <c r="E19" s="326">
        <v>10074.599999999999</v>
      </c>
    </row>
    <row r="20" spans="1:5" s="275" customFormat="1" ht="18" customHeight="1" x14ac:dyDescent="0.25">
      <c r="A20" s="306" t="s">
        <v>14</v>
      </c>
      <c r="B20" s="561"/>
      <c r="C20" s="307" t="s">
        <v>62</v>
      </c>
      <c r="D20" s="325">
        <v>10599.75</v>
      </c>
      <c r="E20" s="326">
        <v>13608</v>
      </c>
    </row>
    <row r="21" spans="1:5" s="275" customFormat="1" ht="18" customHeight="1" x14ac:dyDescent="0.25">
      <c r="A21" s="306" t="s">
        <v>16</v>
      </c>
      <c r="B21" s="561"/>
      <c r="C21" s="307" t="s">
        <v>63</v>
      </c>
      <c r="D21" s="325">
        <v>19397.7</v>
      </c>
      <c r="E21" s="326">
        <v>24906.6</v>
      </c>
    </row>
    <row r="22" spans="1:5" s="275" customFormat="1" ht="18" customHeight="1" x14ac:dyDescent="0.25">
      <c r="A22" s="306" t="s">
        <v>18</v>
      </c>
      <c r="B22" s="561"/>
      <c r="C22" s="307" t="s">
        <v>64</v>
      </c>
      <c r="D22" s="325">
        <v>25186.350000000002</v>
      </c>
      <c r="E22" s="326">
        <v>32338.800000000003</v>
      </c>
    </row>
    <row r="23" spans="1:5" s="275" customFormat="1" ht="18" customHeight="1" x14ac:dyDescent="0.25">
      <c r="A23" s="306" t="s">
        <v>20</v>
      </c>
      <c r="B23" s="561"/>
      <c r="C23" s="307" t="s">
        <v>65</v>
      </c>
      <c r="D23" s="325">
        <v>34745.550000000003</v>
      </c>
      <c r="E23" s="326">
        <v>44613</v>
      </c>
    </row>
    <row r="24" spans="1:5" s="275" customFormat="1" ht="18" customHeight="1" x14ac:dyDescent="0.25">
      <c r="A24" s="306" t="s">
        <v>22</v>
      </c>
      <c r="B24" s="561"/>
      <c r="C24" s="307" t="s">
        <v>66</v>
      </c>
      <c r="D24" s="325">
        <v>66129</v>
      </c>
      <c r="E24" s="326">
        <v>86344.2</v>
      </c>
    </row>
    <row r="25" spans="1:5" s="275" customFormat="1" ht="18" customHeight="1" x14ac:dyDescent="0.25">
      <c r="A25" s="306" t="s">
        <v>13</v>
      </c>
      <c r="B25" s="561">
        <v>25</v>
      </c>
      <c r="C25" s="307" t="s">
        <v>61</v>
      </c>
      <c r="D25" s="325">
        <v>7846.6500000000005</v>
      </c>
      <c r="E25" s="326">
        <v>11586.599999999999</v>
      </c>
    </row>
    <row r="26" spans="1:5" s="275" customFormat="1" ht="18" customHeight="1" x14ac:dyDescent="0.25">
      <c r="A26" s="306" t="s">
        <v>14</v>
      </c>
      <c r="B26" s="561"/>
      <c r="C26" s="307" t="s">
        <v>62</v>
      </c>
      <c r="D26" s="325">
        <v>10599.75</v>
      </c>
      <c r="E26" s="326">
        <v>15649.199999999999</v>
      </c>
    </row>
    <row r="27" spans="1:5" s="275" customFormat="1" ht="18" customHeight="1" x14ac:dyDescent="0.25">
      <c r="A27" s="306" t="s">
        <v>16</v>
      </c>
      <c r="B27" s="561"/>
      <c r="C27" s="307" t="s">
        <v>63</v>
      </c>
      <c r="D27" s="325">
        <v>20601</v>
      </c>
      <c r="E27" s="326">
        <v>28641.599999999999</v>
      </c>
    </row>
    <row r="28" spans="1:5" s="275" customFormat="1" ht="18" customHeight="1" x14ac:dyDescent="0.25">
      <c r="A28" s="306" t="s">
        <v>18</v>
      </c>
      <c r="B28" s="561"/>
      <c r="C28" s="307" t="s">
        <v>64</v>
      </c>
      <c r="D28" s="325">
        <v>25662</v>
      </c>
      <c r="E28" s="326">
        <v>37189.800000000003</v>
      </c>
    </row>
    <row r="29" spans="1:5" s="275" customFormat="1" ht="18" customHeight="1" x14ac:dyDescent="0.25">
      <c r="A29" s="306" t="s">
        <v>20</v>
      </c>
      <c r="B29" s="561"/>
      <c r="C29" s="307" t="s">
        <v>65</v>
      </c>
      <c r="D29" s="325">
        <v>38088.75</v>
      </c>
      <c r="E29" s="326">
        <v>51305.399999999994</v>
      </c>
    </row>
    <row r="30" spans="1:5" s="275" customFormat="1" ht="18" customHeight="1" x14ac:dyDescent="0.25">
      <c r="A30" s="306" t="s">
        <v>22</v>
      </c>
      <c r="B30" s="561"/>
      <c r="C30" s="307" t="s">
        <v>66</v>
      </c>
      <c r="D30" s="325">
        <v>71184.75</v>
      </c>
      <c r="E30" s="326">
        <v>99297</v>
      </c>
    </row>
  </sheetData>
  <mergeCells count="10">
    <mergeCell ref="B13:B18"/>
    <mergeCell ref="B19:B24"/>
    <mergeCell ref="B25:B30"/>
    <mergeCell ref="A1:E1"/>
    <mergeCell ref="A3:E3"/>
    <mergeCell ref="A5:E5"/>
    <mergeCell ref="A7:E7"/>
    <mergeCell ref="A9:E9"/>
    <mergeCell ref="A11:A12"/>
    <mergeCell ref="B11:E11"/>
  </mergeCells>
  <pageMargins left="0.23622047244094491" right="0.23622047244094491" top="0" bottom="0.74803149606299213" header="0.31496062992125984" footer="0.31496062992125984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FDE2-FA94-4192-BD74-C334BABD4EB9}">
  <sheetPr>
    <tabColor rgb="FFFFFF00"/>
    <pageSetUpPr fitToPage="1"/>
  </sheetPr>
  <dimension ref="A1:J34"/>
  <sheetViews>
    <sheetView zoomScaleNormal="100" workbookViewId="0">
      <selection activeCell="J12" sqref="J12:J19"/>
    </sheetView>
  </sheetViews>
  <sheetFormatPr defaultRowHeight="15" x14ac:dyDescent="0.25"/>
  <cols>
    <col min="1" max="3" width="14.140625" customWidth="1"/>
    <col min="4" max="4" width="14.140625" hidden="1" customWidth="1"/>
    <col min="5" max="8" width="14.140625" customWidth="1"/>
    <col min="9" max="9" width="14.140625" hidden="1" customWidth="1"/>
    <col min="10" max="10" width="14.140625" customWidth="1"/>
  </cols>
  <sheetData>
    <row r="1" spans="1:10" ht="65.25" customHeight="1" x14ac:dyDescent="0.25">
      <c r="A1" s="564" t="s">
        <v>337</v>
      </c>
      <c r="B1" s="565"/>
      <c r="C1" s="565"/>
      <c r="D1" s="565"/>
      <c r="E1" s="565"/>
      <c r="F1" s="565"/>
      <c r="G1" s="565"/>
      <c r="H1" s="565"/>
      <c r="I1" s="565"/>
      <c r="J1" s="565"/>
    </row>
    <row r="2" spans="1:10" ht="2.1" customHeight="1" x14ac:dyDescent="0.25">
      <c r="A2" s="186"/>
      <c r="B2" s="186"/>
      <c r="C2" s="186"/>
      <c r="D2" s="186"/>
      <c r="E2" s="186"/>
      <c r="F2" s="186"/>
      <c r="G2" s="186"/>
      <c r="H2" s="186"/>
      <c r="I2" s="186"/>
      <c r="J2" s="186"/>
    </row>
    <row r="3" spans="1:10" ht="23.25" customHeight="1" x14ac:dyDescent="0.25">
      <c r="A3" s="484" t="s">
        <v>360</v>
      </c>
      <c r="B3" s="484"/>
      <c r="C3" s="484"/>
      <c r="D3" s="484"/>
      <c r="E3" s="484"/>
      <c r="F3" s="484"/>
      <c r="G3" s="484"/>
      <c r="H3" s="484"/>
      <c r="I3" s="484"/>
      <c r="J3" s="484"/>
    </row>
    <row r="4" spans="1:10" ht="141" customHeight="1" x14ac:dyDescent="0.25">
      <c r="A4" s="569"/>
      <c r="B4" s="569"/>
      <c r="C4" s="392" t="s">
        <v>333</v>
      </c>
      <c r="D4" s="392"/>
      <c r="E4" s="392"/>
      <c r="F4" s="392"/>
      <c r="G4" s="392"/>
      <c r="H4" s="392"/>
      <c r="I4" s="392"/>
      <c r="J4" s="392"/>
    </row>
    <row r="5" spans="1:10" ht="2.1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3.25" customHeight="1" x14ac:dyDescent="0.25">
      <c r="A6" s="383" t="s">
        <v>336</v>
      </c>
      <c r="B6" s="384"/>
      <c r="C6" s="384"/>
      <c r="D6" s="384"/>
      <c r="E6" s="384"/>
      <c r="F6" s="384"/>
      <c r="G6" s="384"/>
      <c r="H6" s="384"/>
      <c r="I6" s="384"/>
      <c r="J6" s="384"/>
    </row>
    <row r="7" spans="1:10" ht="2.1" customHeight="1" x14ac:dyDescent="0.25">
      <c r="A7" s="187"/>
      <c r="B7" s="187"/>
      <c r="C7" s="187"/>
      <c r="D7" s="187"/>
      <c r="E7" s="187"/>
      <c r="F7" s="187"/>
      <c r="G7" s="187"/>
      <c r="H7" s="187"/>
      <c r="I7" s="187"/>
      <c r="J7" s="187"/>
    </row>
    <row r="8" spans="1:10" ht="39.75" customHeight="1" x14ac:dyDescent="0.25">
      <c r="A8" s="383" t="s">
        <v>334</v>
      </c>
      <c r="B8" s="383"/>
      <c r="C8" s="383"/>
      <c r="D8" s="383"/>
      <c r="E8" s="383"/>
      <c r="F8" s="383"/>
      <c r="G8" s="383"/>
      <c r="H8" s="383"/>
      <c r="I8" s="383"/>
      <c r="J8" s="383"/>
    </row>
    <row r="9" spans="1:10" ht="1.5" customHeight="1" x14ac:dyDescent="0.25">
      <c r="A9" s="188"/>
      <c r="B9" s="188"/>
      <c r="C9" s="188"/>
      <c r="D9" s="188"/>
      <c r="E9" s="188"/>
      <c r="F9" s="188"/>
      <c r="G9" s="188"/>
      <c r="H9" s="188"/>
      <c r="I9" s="188"/>
      <c r="J9" s="188"/>
    </row>
    <row r="10" spans="1:10" ht="44.25" customHeight="1" x14ac:dyDescent="0.25">
      <c r="A10" s="396" t="s">
        <v>342</v>
      </c>
      <c r="B10" s="397"/>
      <c r="C10" s="397"/>
      <c r="D10" s="397"/>
      <c r="E10" s="398"/>
      <c r="F10" s="396" t="s">
        <v>341</v>
      </c>
      <c r="G10" s="397"/>
      <c r="H10" s="397"/>
      <c r="I10" s="397"/>
      <c r="J10" s="398"/>
    </row>
    <row r="11" spans="1:10" ht="40.5" customHeight="1" x14ac:dyDescent="0.25">
      <c r="A11" s="189" t="s">
        <v>53</v>
      </c>
      <c r="B11" s="189" t="s">
        <v>103</v>
      </c>
      <c r="C11" s="189" t="s">
        <v>38</v>
      </c>
      <c r="D11" s="190" t="s">
        <v>2</v>
      </c>
      <c r="E11" s="189" t="s">
        <v>36</v>
      </c>
      <c r="F11" s="189" t="s">
        <v>53</v>
      </c>
      <c r="G11" s="189" t="s">
        <v>103</v>
      </c>
      <c r="H11" s="189" t="s">
        <v>38</v>
      </c>
      <c r="I11" s="190" t="s">
        <v>2</v>
      </c>
      <c r="J11" s="189" t="s">
        <v>36</v>
      </c>
    </row>
    <row r="12" spans="1:10" ht="15.75" x14ac:dyDescent="0.25">
      <c r="A12" s="191" t="s">
        <v>5</v>
      </c>
      <c r="B12" s="192" t="s">
        <v>68</v>
      </c>
      <c r="C12" s="566">
        <v>40</v>
      </c>
      <c r="D12" s="193">
        <v>2005</v>
      </c>
      <c r="E12" s="339">
        <f t="shared" ref="E12:E21" si="0">D12*1.2</f>
        <v>2406</v>
      </c>
      <c r="F12" s="191" t="s">
        <v>43</v>
      </c>
      <c r="G12" s="192" t="s">
        <v>69</v>
      </c>
      <c r="H12" s="566">
        <v>40</v>
      </c>
      <c r="I12" s="193">
        <v>2060</v>
      </c>
      <c r="J12" s="339">
        <f t="shared" ref="J12:J19" si="1">I12*1.2</f>
        <v>2472</v>
      </c>
    </row>
    <row r="13" spans="1:10" ht="15.75" x14ac:dyDescent="0.25">
      <c r="A13" s="191" t="s">
        <v>6</v>
      </c>
      <c r="B13" s="192" t="s">
        <v>70</v>
      </c>
      <c r="C13" s="567"/>
      <c r="D13" s="193">
        <v>2005</v>
      </c>
      <c r="E13" s="339">
        <f t="shared" si="0"/>
        <v>2406</v>
      </c>
      <c r="F13" s="191" t="s">
        <v>78</v>
      </c>
      <c r="G13" s="192" t="s">
        <v>71</v>
      </c>
      <c r="H13" s="567"/>
      <c r="I13" s="193">
        <v>2147</v>
      </c>
      <c r="J13" s="339">
        <f t="shared" si="1"/>
        <v>2576.4</v>
      </c>
    </row>
    <row r="14" spans="1:10" ht="15.75" x14ac:dyDescent="0.25">
      <c r="A14" s="191" t="s">
        <v>7</v>
      </c>
      <c r="B14" s="192" t="s">
        <v>69</v>
      </c>
      <c r="C14" s="567"/>
      <c r="D14" s="193">
        <v>2147</v>
      </c>
      <c r="E14" s="339">
        <f t="shared" si="0"/>
        <v>2576.4</v>
      </c>
      <c r="F14" s="191" t="s">
        <v>45</v>
      </c>
      <c r="G14" s="192" t="s">
        <v>72</v>
      </c>
      <c r="H14" s="567"/>
      <c r="I14" s="193">
        <v>2508</v>
      </c>
      <c r="J14" s="339">
        <f t="shared" si="1"/>
        <v>3009.6</v>
      </c>
    </row>
    <row r="15" spans="1:10" ht="15.75" x14ac:dyDescent="0.25">
      <c r="A15" s="191" t="s">
        <v>79</v>
      </c>
      <c r="B15" s="192" t="s">
        <v>71</v>
      </c>
      <c r="C15" s="567"/>
      <c r="D15" s="193">
        <v>2508</v>
      </c>
      <c r="E15" s="339">
        <f t="shared" si="0"/>
        <v>3009.6</v>
      </c>
      <c r="F15" s="191" t="s">
        <v>80</v>
      </c>
      <c r="G15" s="192" t="s">
        <v>73</v>
      </c>
      <c r="H15" s="567"/>
      <c r="I15" s="193">
        <v>2865</v>
      </c>
      <c r="J15" s="339">
        <f t="shared" si="1"/>
        <v>3438</v>
      </c>
    </row>
    <row r="16" spans="1:10" ht="15.75" x14ac:dyDescent="0.25">
      <c r="A16" s="191" t="s">
        <v>9</v>
      </c>
      <c r="B16" s="192" t="s">
        <v>72</v>
      </c>
      <c r="C16" s="567"/>
      <c r="D16" s="193">
        <v>2865</v>
      </c>
      <c r="E16" s="339">
        <f t="shared" si="0"/>
        <v>3438</v>
      </c>
      <c r="F16" s="191" t="s">
        <v>47</v>
      </c>
      <c r="G16" s="192" t="s">
        <v>74</v>
      </c>
      <c r="H16" s="567"/>
      <c r="I16" s="193">
        <v>3340</v>
      </c>
      <c r="J16" s="339">
        <f t="shared" si="1"/>
        <v>4008</v>
      </c>
    </row>
    <row r="17" spans="1:10" ht="15.75" x14ac:dyDescent="0.25">
      <c r="A17" s="191" t="s">
        <v>10</v>
      </c>
      <c r="B17" s="192" t="s">
        <v>73</v>
      </c>
      <c r="C17" s="567"/>
      <c r="D17" s="193">
        <v>3340</v>
      </c>
      <c r="E17" s="339">
        <f t="shared" si="0"/>
        <v>4008</v>
      </c>
      <c r="F17" s="191" t="s">
        <v>12</v>
      </c>
      <c r="G17" s="192" t="s">
        <v>75</v>
      </c>
      <c r="H17" s="566">
        <v>25</v>
      </c>
      <c r="I17" s="193">
        <v>5680</v>
      </c>
      <c r="J17" s="339">
        <f t="shared" si="1"/>
        <v>6816</v>
      </c>
    </row>
    <row r="18" spans="1:10" ht="15.75" x14ac:dyDescent="0.25">
      <c r="A18" s="191" t="s">
        <v>11</v>
      </c>
      <c r="B18" s="192" t="s">
        <v>74</v>
      </c>
      <c r="C18" s="568"/>
      <c r="D18" s="193">
        <v>4896</v>
      </c>
      <c r="E18" s="339">
        <f t="shared" si="0"/>
        <v>5875.2</v>
      </c>
      <c r="F18" s="191" t="s">
        <v>48</v>
      </c>
      <c r="G18" s="192" t="s">
        <v>76</v>
      </c>
      <c r="H18" s="567"/>
      <c r="I18" s="193">
        <v>6805</v>
      </c>
      <c r="J18" s="339">
        <f t="shared" si="1"/>
        <v>8166</v>
      </c>
    </row>
    <row r="19" spans="1:10" ht="15.75" x14ac:dyDescent="0.25">
      <c r="A19" s="191" t="s">
        <v>13</v>
      </c>
      <c r="B19" s="192" t="s">
        <v>75</v>
      </c>
      <c r="C19" s="566">
        <v>25</v>
      </c>
      <c r="D19" s="193">
        <v>6366</v>
      </c>
      <c r="E19" s="339">
        <f t="shared" si="0"/>
        <v>7639.2</v>
      </c>
      <c r="F19" s="191" t="s">
        <v>15</v>
      </c>
      <c r="G19" s="192" t="s">
        <v>77</v>
      </c>
      <c r="H19" s="568"/>
      <c r="I19" s="193">
        <v>11622</v>
      </c>
      <c r="J19" s="339">
        <f t="shared" si="1"/>
        <v>13946.4</v>
      </c>
    </row>
    <row r="20" spans="1:10" ht="15.75" x14ac:dyDescent="0.25">
      <c r="A20" s="191" t="s">
        <v>14</v>
      </c>
      <c r="B20" s="192" t="s">
        <v>76</v>
      </c>
      <c r="C20" s="567"/>
      <c r="D20" s="193">
        <v>8065</v>
      </c>
      <c r="E20" s="339">
        <f t="shared" si="0"/>
        <v>9678</v>
      </c>
      <c r="F20" s="194"/>
      <c r="G20" s="195"/>
      <c r="H20" s="195"/>
      <c r="I20" s="195"/>
      <c r="J20" s="196"/>
    </row>
    <row r="21" spans="1:10" ht="15.75" x14ac:dyDescent="0.25">
      <c r="A21" s="191" t="s">
        <v>16</v>
      </c>
      <c r="B21" s="192" t="s">
        <v>77</v>
      </c>
      <c r="C21" s="568"/>
      <c r="D21" s="193">
        <v>16560</v>
      </c>
      <c r="E21" s="339">
        <f t="shared" si="0"/>
        <v>19872</v>
      </c>
      <c r="F21" s="194"/>
      <c r="G21" s="195"/>
      <c r="H21" s="195"/>
      <c r="I21" s="195"/>
      <c r="J21" s="196"/>
    </row>
    <row r="22" spans="1:10" ht="2.1" customHeight="1" x14ac:dyDescent="0.25">
      <c r="A22" s="52"/>
      <c r="B22" s="53"/>
      <c r="C22" s="54"/>
      <c r="D22" s="55"/>
      <c r="E22" s="49"/>
      <c r="F22" s="50"/>
      <c r="G22" s="51"/>
      <c r="H22" s="51"/>
      <c r="I22" s="51"/>
      <c r="J22" s="39"/>
    </row>
    <row r="23" spans="1:10" x14ac:dyDescent="0.25">
      <c r="A23" s="56"/>
      <c r="B23" s="57"/>
      <c r="C23" s="57"/>
      <c r="D23" s="57"/>
      <c r="E23" s="57"/>
      <c r="F23" s="57"/>
      <c r="G23" s="57"/>
      <c r="H23" s="57"/>
      <c r="I23" s="57"/>
      <c r="J23" s="35"/>
    </row>
    <row r="24" spans="1:10" x14ac:dyDescent="0.25">
      <c r="A24" s="56"/>
      <c r="B24" s="57"/>
      <c r="C24" s="57"/>
      <c r="D24" s="57"/>
      <c r="E24" s="57"/>
      <c r="F24" s="57"/>
      <c r="G24" s="57"/>
      <c r="H24" s="57"/>
      <c r="I24" s="57"/>
      <c r="J24" s="35"/>
    </row>
    <row r="25" spans="1:10" x14ac:dyDescent="0.25">
      <c r="A25" s="56"/>
      <c r="B25" s="57"/>
      <c r="C25" s="57"/>
      <c r="D25" s="57"/>
      <c r="E25" s="57"/>
      <c r="F25" s="57"/>
      <c r="G25" s="57"/>
      <c r="H25" s="57"/>
      <c r="I25" s="57"/>
      <c r="J25" s="35"/>
    </row>
    <row r="26" spans="1:10" x14ac:dyDescent="0.25">
      <c r="E26" s="58"/>
      <c r="F26" s="58"/>
    </row>
    <row r="27" spans="1:10" x14ac:dyDescent="0.25">
      <c r="E27" s="58"/>
      <c r="F27" s="58"/>
    </row>
    <row r="28" spans="1:10" x14ac:dyDescent="0.25">
      <c r="E28" s="58"/>
      <c r="F28" s="58"/>
    </row>
    <row r="29" spans="1:10" x14ac:dyDescent="0.25">
      <c r="E29" s="58"/>
      <c r="F29" s="58"/>
    </row>
    <row r="30" spans="1:10" x14ac:dyDescent="0.25">
      <c r="E30" s="58"/>
      <c r="F30" s="58"/>
    </row>
    <row r="31" spans="1:10" x14ac:dyDescent="0.25">
      <c r="E31" s="58"/>
    </row>
    <row r="32" spans="1:10" x14ac:dyDescent="0.25">
      <c r="E32" s="58"/>
    </row>
    <row r="33" spans="5:5" x14ac:dyDescent="0.25">
      <c r="E33" s="58"/>
    </row>
    <row r="34" spans="5:5" x14ac:dyDescent="0.25">
      <c r="E34" s="58"/>
    </row>
  </sheetData>
  <mergeCells count="12">
    <mergeCell ref="A1:J1"/>
    <mergeCell ref="A3:J3"/>
    <mergeCell ref="A6:J6"/>
    <mergeCell ref="A8:J8"/>
    <mergeCell ref="C12:C18"/>
    <mergeCell ref="H12:H16"/>
    <mergeCell ref="H17:H19"/>
    <mergeCell ref="C19:C21"/>
    <mergeCell ref="C4:J4"/>
    <mergeCell ref="A10:E10"/>
    <mergeCell ref="F10:J10"/>
    <mergeCell ref="A4:B4"/>
  </mergeCells>
  <printOptions horizontalCentered="1"/>
  <pageMargins left="0.23622047244094491" right="0.23622047244094491" top="0" bottom="0" header="0.31496062992125984" footer="0.31496062992125984"/>
  <pageSetup paperSize="9" scale="87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FF00"/>
    <pageSetUpPr fitToPage="1"/>
  </sheetPr>
  <dimension ref="A1:J29"/>
  <sheetViews>
    <sheetView workbookViewId="0">
      <selection activeCell="H12" sqref="H12:H18"/>
    </sheetView>
  </sheetViews>
  <sheetFormatPr defaultRowHeight="15" x14ac:dyDescent="0.25"/>
  <cols>
    <col min="1" max="2" width="14.140625" customWidth="1"/>
    <col min="3" max="3" width="14.140625" hidden="1" customWidth="1"/>
    <col min="4" max="6" width="14.140625" customWidth="1"/>
    <col min="7" max="7" width="14.140625" hidden="1" customWidth="1"/>
    <col min="8" max="8" width="14.140625" customWidth="1"/>
  </cols>
  <sheetData>
    <row r="1" spans="1:10" ht="64.5" customHeight="1" x14ac:dyDescent="0.25">
      <c r="A1" s="419" t="s">
        <v>335</v>
      </c>
      <c r="B1" s="420"/>
      <c r="C1" s="420"/>
      <c r="D1" s="420"/>
      <c r="E1" s="420"/>
      <c r="F1" s="420"/>
      <c r="G1" s="420"/>
      <c r="H1" s="420"/>
    </row>
    <row r="2" spans="1:10" ht="2.1" customHeight="1" x14ac:dyDescent="0.25">
      <c r="A2" s="1"/>
      <c r="B2" s="1"/>
      <c r="C2" s="1"/>
      <c r="D2" s="1"/>
      <c r="E2" s="1"/>
      <c r="F2" s="1"/>
      <c r="G2" s="1"/>
      <c r="H2" s="1"/>
    </row>
    <row r="3" spans="1:10" ht="26.25" customHeight="1" x14ac:dyDescent="0.25">
      <c r="A3" s="456" t="s">
        <v>359</v>
      </c>
      <c r="B3" s="456"/>
      <c r="C3" s="456"/>
      <c r="D3" s="456"/>
      <c r="E3" s="456"/>
      <c r="F3" s="456"/>
      <c r="G3" s="456"/>
      <c r="H3" s="456"/>
    </row>
    <row r="4" spans="1:10" ht="123.75" customHeight="1" x14ac:dyDescent="0.25">
      <c r="A4" s="526"/>
      <c r="B4" s="526"/>
      <c r="C4" s="571" t="s">
        <v>304</v>
      </c>
      <c r="D4" s="571"/>
      <c r="E4" s="571"/>
      <c r="F4" s="571"/>
      <c r="G4" s="571"/>
      <c r="H4" s="571"/>
    </row>
    <row r="5" spans="1:10" ht="1.5" customHeight="1" x14ac:dyDescent="0.25">
      <c r="A5" s="1"/>
      <c r="B5" s="1"/>
      <c r="C5" s="1"/>
      <c r="D5" s="1"/>
      <c r="E5" s="1"/>
      <c r="F5" s="1"/>
      <c r="G5" s="1"/>
      <c r="H5" s="1"/>
    </row>
    <row r="6" spans="1:10" ht="38.25" customHeight="1" x14ac:dyDescent="0.25">
      <c r="A6" s="383" t="s">
        <v>338</v>
      </c>
      <c r="B6" s="384"/>
      <c r="C6" s="384"/>
      <c r="D6" s="384"/>
      <c r="E6" s="384"/>
      <c r="F6" s="384"/>
      <c r="G6" s="384"/>
      <c r="H6" s="384"/>
    </row>
    <row r="7" spans="1:10" ht="2.1" customHeight="1" x14ac:dyDescent="0.25">
      <c r="A7" s="187"/>
      <c r="B7" s="187"/>
      <c r="C7" s="187"/>
      <c r="D7" s="187"/>
      <c r="E7" s="187"/>
      <c r="F7" s="187"/>
      <c r="G7" s="187"/>
      <c r="H7" s="187"/>
    </row>
    <row r="8" spans="1:10" ht="36" customHeight="1" x14ac:dyDescent="0.25">
      <c r="A8" s="383" t="s">
        <v>334</v>
      </c>
      <c r="B8" s="383"/>
      <c r="C8" s="383"/>
      <c r="D8" s="383"/>
      <c r="E8" s="383"/>
      <c r="F8" s="383"/>
      <c r="G8" s="383"/>
      <c r="H8" s="383"/>
      <c r="I8" s="197"/>
      <c r="J8" s="197"/>
    </row>
    <row r="9" spans="1:10" ht="1.5" customHeight="1" x14ac:dyDescent="0.25">
      <c r="A9" s="188"/>
      <c r="B9" s="188"/>
      <c r="C9" s="188"/>
      <c r="D9" s="188"/>
      <c r="E9" s="188"/>
      <c r="F9" s="188"/>
      <c r="G9" s="188"/>
      <c r="H9" s="188"/>
    </row>
    <row r="10" spans="1:10" ht="42.75" customHeight="1" x14ac:dyDescent="0.25">
      <c r="A10" s="403" t="s">
        <v>339</v>
      </c>
      <c r="B10" s="378"/>
      <c r="C10" s="378"/>
      <c r="D10" s="378"/>
      <c r="E10" s="403" t="s">
        <v>340</v>
      </c>
      <c r="F10" s="378"/>
      <c r="G10" s="378"/>
      <c r="H10" s="378"/>
    </row>
    <row r="11" spans="1:10" ht="44.25" customHeight="1" x14ac:dyDescent="0.25">
      <c r="A11" s="189" t="s">
        <v>53</v>
      </c>
      <c r="B11" s="189" t="s">
        <v>38</v>
      </c>
      <c r="C11" s="189" t="s">
        <v>2</v>
      </c>
      <c r="D11" s="189" t="s">
        <v>36</v>
      </c>
      <c r="E11" s="189" t="s">
        <v>53</v>
      </c>
      <c r="F11" s="189" t="s">
        <v>38</v>
      </c>
      <c r="G11" s="190" t="s">
        <v>2</v>
      </c>
      <c r="H11" s="189" t="s">
        <v>36</v>
      </c>
    </row>
    <row r="12" spans="1:10" ht="15.75" x14ac:dyDescent="0.25">
      <c r="A12" s="191" t="s">
        <v>5</v>
      </c>
      <c r="B12" s="570">
        <v>40</v>
      </c>
      <c r="C12" s="193">
        <v>1782.4999999999998</v>
      </c>
      <c r="D12" s="339">
        <f>C12*1.2</f>
        <v>2138.9999999999995</v>
      </c>
      <c r="E12" s="191" t="s">
        <v>5</v>
      </c>
      <c r="F12" s="570">
        <v>40</v>
      </c>
      <c r="G12" s="193">
        <v>2380.5</v>
      </c>
      <c r="H12" s="339">
        <f t="shared" ref="H12:H18" si="0">G12*1.2</f>
        <v>2856.6</v>
      </c>
    </row>
    <row r="13" spans="1:10" ht="15.75" x14ac:dyDescent="0.25">
      <c r="A13" s="191" t="s">
        <v>6</v>
      </c>
      <c r="B13" s="570"/>
      <c r="C13" s="193">
        <v>1789.3999999999999</v>
      </c>
      <c r="D13" s="339">
        <f t="shared" ref="D13:D18" si="1">C13*1.2</f>
        <v>2147.2799999999997</v>
      </c>
      <c r="E13" s="191" t="s">
        <v>6</v>
      </c>
      <c r="F13" s="570"/>
      <c r="G13" s="193">
        <v>2386.25</v>
      </c>
      <c r="H13" s="339">
        <f t="shared" si="0"/>
        <v>2863.5</v>
      </c>
    </row>
    <row r="14" spans="1:10" ht="15.75" x14ac:dyDescent="0.25">
      <c r="A14" s="191" t="s">
        <v>7</v>
      </c>
      <c r="B14" s="570"/>
      <c r="C14" s="193">
        <v>2193.0499999999997</v>
      </c>
      <c r="D14" s="339">
        <f t="shared" si="1"/>
        <v>2631.6599999999994</v>
      </c>
      <c r="E14" s="191" t="s">
        <v>7</v>
      </c>
      <c r="F14" s="570"/>
      <c r="G14" s="193">
        <v>4211.2999999999993</v>
      </c>
      <c r="H14" s="339">
        <f t="shared" si="0"/>
        <v>5053.5599999999986</v>
      </c>
    </row>
    <row r="15" spans="1:10" ht="15.75" x14ac:dyDescent="0.25">
      <c r="A15" s="191" t="s">
        <v>79</v>
      </c>
      <c r="B15" s="570"/>
      <c r="C15" s="193">
        <v>3159.0499999999997</v>
      </c>
      <c r="D15" s="339">
        <f t="shared" si="1"/>
        <v>3790.8599999999997</v>
      </c>
      <c r="E15" s="191" t="s">
        <v>79</v>
      </c>
      <c r="F15" s="570"/>
      <c r="G15" s="193">
        <v>4578.1499999999996</v>
      </c>
      <c r="H15" s="339">
        <f t="shared" si="0"/>
        <v>5493.78</v>
      </c>
    </row>
    <row r="16" spans="1:10" ht="15.75" x14ac:dyDescent="0.25">
      <c r="A16" s="191" t="s">
        <v>9</v>
      </c>
      <c r="B16" s="570"/>
      <c r="C16" s="193">
        <v>4067.5499999999997</v>
      </c>
      <c r="D16" s="339">
        <f t="shared" si="1"/>
        <v>4881.0599999999995</v>
      </c>
      <c r="E16" s="191" t="s">
        <v>9</v>
      </c>
      <c r="F16" s="570"/>
      <c r="G16" s="193">
        <v>5692.5</v>
      </c>
      <c r="H16" s="339">
        <f t="shared" si="0"/>
        <v>6831</v>
      </c>
    </row>
    <row r="17" spans="1:8" ht="15.75" x14ac:dyDescent="0.25">
      <c r="A17" s="191" t="s">
        <v>10</v>
      </c>
      <c r="B17" s="570"/>
      <c r="C17" s="193">
        <v>4964.5499999999993</v>
      </c>
      <c r="D17" s="339">
        <f t="shared" si="1"/>
        <v>5957.4599999999991</v>
      </c>
      <c r="E17" s="191" t="s">
        <v>10</v>
      </c>
      <c r="F17" s="570"/>
      <c r="G17" s="193">
        <v>6950.5999999999995</v>
      </c>
      <c r="H17" s="339">
        <f t="shared" si="0"/>
        <v>8340.7199999999993</v>
      </c>
    </row>
    <row r="18" spans="1:8" ht="15.75" x14ac:dyDescent="0.25">
      <c r="A18" s="191" t="s">
        <v>11</v>
      </c>
      <c r="B18" s="570"/>
      <c r="C18" s="193">
        <v>6956.3499999999995</v>
      </c>
      <c r="D18" s="339">
        <f t="shared" si="1"/>
        <v>8347.619999999999</v>
      </c>
      <c r="E18" s="191" t="s">
        <v>11</v>
      </c>
      <c r="F18" s="570"/>
      <c r="G18" s="193">
        <v>9739.3499999999985</v>
      </c>
      <c r="H18" s="339">
        <f t="shared" si="0"/>
        <v>11687.219999999998</v>
      </c>
    </row>
    <row r="19" spans="1:8" x14ac:dyDescent="0.25">
      <c r="A19" s="56"/>
      <c r="B19" s="57"/>
      <c r="C19" s="57"/>
      <c r="D19" s="57"/>
      <c r="E19" s="57"/>
      <c r="F19" s="57"/>
      <c r="G19" s="57"/>
      <c r="H19" s="35"/>
    </row>
    <row r="20" spans="1:8" x14ac:dyDescent="0.25">
      <c r="A20" s="56"/>
      <c r="B20" s="57"/>
      <c r="C20" s="57"/>
      <c r="D20" s="57"/>
      <c r="E20" s="57"/>
      <c r="F20" s="57"/>
      <c r="G20" s="57"/>
      <c r="H20" s="35"/>
    </row>
    <row r="21" spans="1:8" x14ac:dyDescent="0.25">
      <c r="D21" s="58"/>
      <c r="E21" s="58"/>
    </row>
    <row r="22" spans="1:8" x14ac:dyDescent="0.25">
      <c r="D22" s="58"/>
      <c r="E22" s="58"/>
    </row>
    <row r="23" spans="1:8" x14ac:dyDescent="0.25">
      <c r="D23" s="58"/>
      <c r="E23" s="58"/>
    </row>
    <row r="24" spans="1:8" x14ac:dyDescent="0.25">
      <c r="D24" s="58"/>
      <c r="E24" s="58"/>
    </row>
    <row r="25" spans="1:8" x14ac:dyDescent="0.25">
      <c r="D25" s="58"/>
      <c r="E25" s="58"/>
    </row>
    <row r="26" spans="1:8" x14ac:dyDescent="0.25">
      <c r="D26" s="58"/>
    </row>
    <row r="27" spans="1:8" x14ac:dyDescent="0.25">
      <c r="D27" s="58"/>
    </row>
    <row r="28" spans="1:8" x14ac:dyDescent="0.25">
      <c r="D28" s="58"/>
    </row>
    <row r="29" spans="1:8" x14ac:dyDescent="0.25">
      <c r="D29" s="58"/>
    </row>
  </sheetData>
  <mergeCells count="10">
    <mergeCell ref="B12:B18"/>
    <mergeCell ref="F12:F18"/>
    <mergeCell ref="A1:H1"/>
    <mergeCell ref="A6:H6"/>
    <mergeCell ref="A8:H8"/>
    <mergeCell ref="A10:D10"/>
    <mergeCell ref="E10:H10"/>
    <mergeCell ref="A3:H3"/>
    <mergeCell ref="C4:H4"/>
    <mergeCell ref="A4:B4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F472B-3C51-4B75-ACA0-59551E0E4B76}">
  <sheetPr>
    <tabColor rgb="FFFFFF00"/>
  </sheetPr>
  <dimension ref="A1:L22"/>
  <sheetViews>
    <sheetView zoomScaleNormal="100" workbookViewId="0">
      <selection activeCell="D11" sqref="D11:L20"/>
    </sheetView>
  </sheetViews>
  <sheetFormatPr defaultRowHeight="15" x14ac:dyDescent="0.25"/>
  <cols>
    <col min="1" max="1" width="16.7109375" customWidth="1"/>
    <col min="2" max="2" width="13.5703125" customWidth="1"/>
    <col min="3" max="3" width="13.5703125" hidden="1" customWidth="1"/>
    <col min="4" max="4" width="13.5703125" customWidth="1"/>
    <col min="5" max="5" width="13.5703125" hidden="1" customWidth="1"/>
    <col min="6" max="6" width="13.5703125" customWidth="1"/>
    <col min="7" max="7" width="13.5703125" hidden="1" customWidth="1"/>
    <col min="8" max="8" width="13.5703125" customWidth="1"/>
    <col min="9" max="9" width="13.5703125" hidden="1" customWidth="1"/>
    <col min="10" max="10" width="13.5703125" customWidth="1"/>
    <col min="11" max="11" width="13.5703125" hidden="1" customWidth="1"/>
    <col min="12" max="12" width="13.5703125" customWidth="1"/>
  </cols>
  <sheetData>
    <row r="1" spans="1:12" ht="60" customHeight="1" x14ac:dyDescent="0.25">
      <c r="A1" s="441" t="s">
        <v>244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</row>
    <row r="2" spans="1:12" ht="25.5" customHeight="1" x14ac:dyDescent="0.25">
      <c r="A2" s="456" t="s">
        <v>332</v>
      </c>
      <c r="B2" s="456"/>
      <c r="C2" s="456"/>
      <c r="D2" s="456"/>
      <c r="E2" s="456"/>
      <c r="F2" s="456"/>
      <c r="G2" s="456"/>
      <c r="H2" s="456"/>
      <c r="I2" s="456"/>
      <c r="J2" s="456"/>
      <c r="K2" s="456"/>
      <c r="L2" s="456"/>
    </row>
    <row r="3" spans="1:12" ht="110.1" customHeight="1" x14ac:dyDescent="0.25">
      <c r="A3" s="575" t="s">
        <v>387</v>
      </c>
      <c r="B3" s="575"/>
      <c r="C3" s="575"/>
      <c r="D3" s="575"/>
      <c r="E3" s="575"/>
      <c r="F3" s="575"/>
      <c r="G3" s="575"/>
      <c r="H3" s="575"/>
      <c r="I3" s="575"/>
      <c r="J3" s="575"/>
      <c r="K3" s="575"/>
      <c r="L3" s="576"/>
    </row>
    <row r="4" spans="1:12" ht="2.1" customHeight="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59"/>
    </row>
    <row r="5" spans="1:12" ht="15" customHeight="1" x14ac:dyDescent="0.25">
      <c r="A5" s="375" t="s">
        <v>366</v>
      </c>
      <c r="B5" s="426"/>
      <c r="C5" s="426"/>
      <c r="D5" s="426"/>
      <c r="E5" s="426"/>
      <c r="F5" s="426"/>
      <c r="G5" s="426"/>
      <c r="H5" s="426"/>
      <c r="I5" s="426"/>
      <c r="J5" s="426"/>
      <c r="K5" s="426"/>
      <c r="L5" s="426"/>
    </row>
    <row r="6" spans="1:12" ht="2.1" customHeight="1" x14ac:dyDescent="0.25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</row>
    <row r="7" spans="1:12" ht="28.35" customHeight="1" x14ac:dyDescent="0.25">
      <c r="A7" s="375" t="s">
        <v>367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</row>
    <row r="8" spans="1:12" ht="2.1" customHeight="1" x14ac:dyDescent="0.25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</row>
    <row r="9" spans="1:12" ht="15" customHeight="1" x14ac:dyDescent="0.25">
      <c r="A9" s="463" t="s">
        <v>53</v>
      </c>
      <c r="B9" s="496" t="s">
        <v>1</v>
      </c>
      <c r="C9" s="496"/>
      <c r="D9" s="496"/>
      <c r="E9" s="496"/>
      <c r="F9" s="496"/>
      <c r="G9" s="496"/>
      <c r="H9" s="496"/>
      <c r="I9" s="496"/>
      <c r="J9" s="496"/>
      <c r="K9" s="496"/>
      <c r="L9" s="497"/>
    </row>
    <row r="10" spans="1:12" ht="33" customHeight="1" x14ac:dyDescent="0.25">
      <c r="A10" s="463"/>
      <c r="B10" s="165" t="s">
        <v>67</v>
      </c>
      <c r="C10" s="98" t="s">
        <v>2</v>
      </c>
      <c r="D10" s="99" t="s">
        <v>105</v>
      </c>
      <c r="E10" s="98" t="s">
        <v>2</v>
      </c>
      <c r="F10" s="99" t="s">
        <v>106</v>
      </c>
      <c r="G10" s="98" t="s">
        <v>2</v>
      </c>
      <c r="H10" s="99" t="s">
        <v>107</v>
      </c>
      <c r="I10" s="98" t="s">
        <v>2</v>
      </c>
      <c r="J10" s="99" t="s">
        <v>108</v>
      </c>
      <c r="K10" s="98" t="s">
        <v>2</v>
      </c>
      <c r="L10" s="99" t="s">
        <v>109</v>
      </c>
    </row>
    <row r="11" spans="1:12" x14ac:dyDescent="0.25">
      <c r="A11" s="100" t="s">
        <v>8</v>
      </c>
      <c r="B11" s="572">
        <v>40</v>
      </c>
      <c r="C11" s="19">
        <v>13294</v>
      </c>
      <c r="D11" s="340">
        <f>C11*1.2</f>
        <v>15952.8</v>
      </c>
      <c r="E11" s="334">
        <v>15096</v>
      </c>
      <c r="F11" s="334">
        <f t="shared" ref="F11:F20" si="0">E11*1.2</f>
        <v>18115.2</v>
      </c>
      <c r="G11" s="334">
        <v>16901</v>
      </c>
      <c r="H11" s="340">
        <f t="shared" ref="H11:H20" si="1">G11*1.2</f>
        <v>20281.2</v>
      </c>
      <c r="I11" s="334">
        <v>18703</v>
      </c>
      <c r="J11" s="334">
        <f t="shared" ref="J11:J20" si="2">I11*1.2</f>
        <v>22443.599999999999</v>
      </c>
      <c r="K11" s="334">
        <v>20507</v>
      </c>
      <c r="L11" s="340">
        <f t="shared" ref="L11:L20" si="3">K11*1.2</f>
        <v>24608.399999999998</v>
      </c>
    </row>
    <row r="12" spans="1:12" x14ac:dyDescent="0.25">
      <c r="A12" s="100" t="s">
        <v>9</v>
      </c>
      <c r="B12" s="573"/>
      <c r="C12" s="19">
        <v>13833</v>
      </c>
      <c r="D12" s="340">
        <f t="shared" ref="D12:D20" si="4">C12*1.2</f>
        <v>16599.599999999999</v>
      </c>
      <c r="E12" s="334">
        <v>15684</v>
      </c>
      <c r="F12" s="334">
        <f t="shared" si="0"/>
        <v>18820.8</v>
      </c>
      <c r="G12" s="334">
        <v>17532</v>
      </c>
      <c r="H12" s="340">
        <f t="shared" si="1"/>
        <v>21038.399999999998</v>
      </c>
      <c r="I12" s="334">
        <v>19383</v>
      </c>
      <c r="J12" s="334">
        <f t="shared" si="2"/>
        <v>23259.599999999999</v>
      </c>
      <c r="K12" s="334">
        <v>21231</v>
      </c>
      <c r="L12" s="340">
        <f t="shared" si="3"/>
        <v>25477.200000000001</v>
      </c>
    </row>
    <row r="13" spans="1:12" x14ac:dyDescent="0.25">
      <c r="A13" s="100" t="s">
        <v>10</v>
      </c>
      <c r="B13" s="573"/>
      <c r="C13" s="19">
        <v>14990</v>
      </c>
      <c r="D13" s="340">
        <f t="shared" si="4"/>
        <v>17988</v>
      </c>
      <c r="E13" s="334">
        <v>16944</v>
      </c>
      <c r="F13" s="334">
        <f t="shared" si="0"/>
        <v>20332.8</v>
      </c>
      <c r="G13" s="334">
        <v>18899</v>
      </c>
      <c r="H13" s="340">
        <f t="shared" si="1"/>
        <v>22678.799999999999</v>
      </c>
      <c r="I13" s="334">
        <v>20850</v>
      </c>
      <c r="J13" s="334">
        <f t="shared" si="2"/>
        <v>25020</v>
      </c>
      <c r="K13" s="334">
        <v>22805</v>
      </c>
      <c r="L13" s="340">
        <f t="shared" si="3"/>
        <v>27366</v>
      </c>
    </row>
    <row r="14" spans="1:12" x14ac:dyDescent="0.25">
      <c r="A14" s="100" t="s">
        <v>11</v>
      </c>
      <c r="B14" s="574"/>
      <c r="C14" s="19">
        <v>15883</v>
      </c>
      <c r="D14" s="340">
        <f t="shared" si="4"/>
        <v>19059.599999999999</v>
      </c>
      <c r="E14" s="334">
        <v>17913</v>
      </c>
      <c r="F14" s="334">
        <f t="shared" si="0"/>
        <v>21495.599999999999</v>
      </c>
      <c r="G14" s="334">
        <v>19947</v>
      </c>
      <c r="H14" s="340">
        <f t="shared" si="1"/>
        <v>23936.399999999998</v>
      </c>
      <c r="I14" s="334">
        <v>21977</v>
      </c>
      <c r="J14" s="334">
        <f t="shared" si="2"/>
        <v>26372.399999999998</v>
      </c>
      <c r="K14" s="334">
        <v>24011</v>
      </c>
      <c r="L14" s="340">
        <f t="shared" si="3"/>
        <v>28813.200000000001</v>
      </c>
    </row>
    <row r="15" spans="1:12" x14ac:dyDescent="0.25">
      <c r="A15" s="100" t="s">
        <v>13</v>
      </c>
      <c r="B15" s="572">
        <v>25</v>
      </c>
      <c r="C15" s="19">
        <v>18741</v>
      </c>
      <c r="D15" s="340">
        <f t="shared" si="4"/>
        <v>22489.200000000001</v>
      </c>
      <c r="E15" s="334">
        <v>21022</v>
      </c>
      <c r="F15" s="334">
        <f t="shared" si="0"/>
        <v>25226.399999999998</v>
      </c>
      <c r="G15" s="334">
        <v>23306</v>
      </c>
      <c r="H15" s="340">
        <f t="shared" si="1"/>
        <v>27967.200000000001</v>
      </c>
      <c r="I15" s="334">
        <v>25587</v>
      </c>
      <c r="J15" s="334">
        <f t="shared" si="2"/>
        <v>30704.399999999998</v>
      </c>
      <c r="K15" s="334">
        <v>27868</v>
      </c>
      <c r="L15" s="340">
        <f t="shared" si="3"/>
        <v>33441.599999999999</v>
      </c>
    </row>
    <row r="16" spans="1:12" x14ac:dyDescent="0.25">
      <c r="A16" s="100" t="s">
        <v>14</v>
      </c>
      <c r="B16" s="573"/>
      <c r="C16" s="19">
        <v>22489</v>
      </c>
      <c r="D16" s="340">
        <f t="shared" si="4"/>
        <v>26986.799999999999</v>
      </c>
      <c r="E16" s="334">
        <v>25102</v>
      </c>
      <c r="F16" s="334">
        <f t="shared" si="0"/>
        <v>30122.399999999998</v>
      </c>
      <c r="G16" s="334">
        <v>27715</v>
      </c>
      <c r="H16" s="340">
        <f t="shared" si="1"/>
        <v>33258</v>
      </c>
      <c r="I16" s="334">
        <v>30328</v>
      </c>
      <c r="J16" s="334">
        <f t="shared" si="2"/>
        <v>36393.599999999999</v>
      </c>
      <c r="K16" s="334">
        <v>32944</v>
      </c>
      <c r="L16" s="340">
        <f t="shared" si="3"/>
        <v>39532.799999999996</v>
      </c>
    </row>
    <row r="17" spans="1:12" x14ac:dyDescent="0.25">
      <c r="A17" s="100" t="s">
        <v>16</v>
      </c>
      <c r="B17" s="573"/>
      <c r="C17" s="19">
        <v>29721</v>
      </c>
      <c r="D17" s="340">
        <f t="shared" si="4"/>
        <v>35665.199999999997</v>
      </c>
      <c r="E17" s="334">
        <v>32857</v>
      </c>
      <c r="F17" s="334">
        <f t="shared" si="0"/>
        <v>39428.400000000001</v>
      </c>
      <c r="G17" s="334">
        <v>35993</v>
      </c>
      <c r="H17" s="340">
        <f t="shared" si="1"/>
        <v>43191.6</v>
      </c>
      <c r="I17" s="334">
        <v>38805</v>
      </c>
      <c r="J17" s="334">
        <f t="shared" si="2"/>
        <v>46566</v>
      </c>
      <c r="K17" s="334">
        <v>41614</v>
      </c>
      <c r="L17" s="340">
        <f t="shared" si="3"/>
        <v>49936.799999999996</v>
      </c>
    </row>
    <row r="18" spans="1:12" x14ac:dyDescent="0.25">
      <c r="A18" s="100" t="s">
        <v>18</v>
      </c>
      <c r="B18" s="573"/>
      <c r="C18" s="19">
        <v>39014</v>
      </c>
      <c r="D18" s="340">
        <f t="shared" si="4"/>
        <v>46816.799999999996</v>
      </c>
      <c r="E18" s="334">
        <v>42553</v>
      </c>
      <c r="F18" s="334">
        <f t="shared" si="0"/>
        <v>51063.6</v>
      </c>
      <c r="G18" s="334">
        <v>46091</v>
      </c>
      <c r="H18" s="340">
        <f t="shared" si="1"/>
        <v>55309.2</v>
      </c>
      <c r="I18" s="334">
        <v>51318</v>
      </c>
      <c r="J18" s="334">
        <f t="shared" si="2"/>
        <v>61581.599999999999</v>
      </c>
      <c r="K18" s="334">
        <v>55814</v>
      </c>
      <c r="L18" s="340">
        <f t="shared" si="3"/>
        <v>66976.800000000003</v>
      </c>
    </row>
    <row r="19" spans="1:12" x14ac:dyDescent="0.25">
      <c r="A19" s="100" t="s">
        <v>20</v>
      </c>
      <c r="B19" s="573"/>
      <c r="C19" s="19">
        <v>54606</v>
      </c>
      <c r="D19" s="340">
        <f t="shared" si="4"/>
        <v>65527.199999999997</v>
      </c>
      <c r="E19" s="334">
        <v>60267</v>
      </c>
      <c r="F19" s="334">
        <f t="shared" si="0"/>
        <v>72320.399999999994</v>
      </c>
      <c r="G19" s="334">
        <v>65929</v>
      </c>
      <c r="H19" s="340">
        <f t="shared" si="1"/>
        <v>79114.8</v>
      </c>
      <c r="I19" s="334">
        <v>71594</v>
      </c>
      <c r="J19" s="334">
        <f t="shared" si="2"/>
        <v>85912.8</v>
      </c>
      <c r="K19" s="334">
        <v>77255</v>
      </c>
      <c r="L19" s="340">
        <f t="shared" si="3"/>
        <v>92706</v>
      </c>
    </row>
    <row r="20" spans="1:12" x14ac:dyDescent="0.25">
      <c r="A20" s="100" t="s">
        <v>22</v>
      </c>
      <c r="B20" s="574"/>
      <c r="C20" s="19">
        <v>118297</v>
      </c>
      <c r="D20" s="340">
        <f t="shared" si="4"/>
        <v>141956.4</v>
      </c>
      <c r="E20" s="334">
        <v>130127</v>
      </c>
      <c r="F20" s="334">
        <f t="shared" si="0"/>
        <v>156152.4</v>
      </c>
      <c r="G20" s="334">
        <v>143138</v>
      </c>
      <c r="H20" s="340">
        <f t="shared" si="1"/>
        <v>171765.6</v>
      </c>
      <c r="I20" s="334">
        <v>157454</v>
      </c>
      <c r="J20" s="334">
        <f t="shared" si="2"/>
        <v>188944.8</v>
      </c>
      <c r="K20" s="334">
        <v>173200</v>
      </c>
      <c r="L20" s="340">
        <f t="shared" si="3"/>
        <v>207840</v>
      </c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7.5" customHeight="1" x14ac:dyDescent="0.25"/>
  </sheetData>
  <mergeCells count="9">
    <mergeCell ref="B11:B14"/>
    <mergeCell ref="B15:B20"/>
    <mergeCell ref="A1:L1"/>
    <mergeCell ref="A2:L2"/>
    <mergeCell ref="A3:L3"/>
    <mergeCell ref="A5:L5"/>
    <mergeCell ref="A7:L7"/>
    <mergeCell ref="A9:A10"/>
    <mergeCell ref="B9:L9"/>
  </mergeCells>
  <printOptions horizontalCentered="1"/>
  <pageMargins left="0.23622047244094491" right="0.23622047244094491" top="0" bottom="0.74803149606299213" header="0.31496062992125984" footer="0.31496062992125984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Лист33">
    <tabColor rgb="FFFFFF00"/>
  </sheetPr>
  <dimension ref="A1:K21"/>
  <sheetViews>
    <sheetView zoomScaleNormal="100" workbookViewId="0">
      <selection activeCell="A12" sqref="A12"/>
    </sheetView>
  </sheetViews>
  <sheetFormatPr defaultRowHeight="15" x14ac:dyDescent="0.25"/>
  <cols>
    <col min="1" max="1" width="13.7109375" customWidth="1"/>
    <col min="2" max="2" width="11.7109375" customWidth="1"/>
    <col min="3" max="3" width="0.28515625" customWidth="1"/>
    <col min="4" max="4" width="11.7109375" customWidth="1"/>
    <col min="5" max="5" width="13.7109375" customWidth="1"/>
    <col min="6" max="6" width="11.7109375" customWidth="1"/>
    <col min="7" max="7" width="0.28515625" customWidth="1"/>
    <col min="8" max="8" width="11.7109375" customWidth="1"/>
    <col min="10" max="11" width="11.5703125" bestFit="1" customWidth="1"/>
  </cols>
  <sheetData>
    <row r="1" spans="1:11" ht="60" customHeight="1" x14ac:dyDescent="0.25">
      <c r="A1" s="438" t="s">
        <v>92</v>
      </c>
      <c r="B1" s="438"/>
      <c r="C1" s="438"/>
      <c r="D1" s="438"/>
      <c r="E1" s="438"/>
      <c r="F1" s="438"/>
      <c r="G1" s="438"/>
      <c r="H1" s="438"/>
    </row>
    <row r="2" spans="1:11" ht="2.1" customHeight="1" x14ac:dyDescent="0.25">
      <c r="A2" s="1"/>
      <c r="B2" s="1"/>
      <c r="C2" s="1"/>
      <c r="D2" s="1"/>
      <c r="E2" s="1"/>
      <c r="F2" s="1"/>
      <c r="G2" s="1"/>
      <c r="H2" s="1"/>
    </row>
    <row r="3" spans="1:11" ht="23.25" customHeight="1" x14ac:dyDescent="0.25">
      <c r="A3" s="456" t="s">
        <v>458</v>
      </c>
      <c r="B3" s="456"/>
      <c r="C3" s="456"/>
      <c r="D3" s="456"/>
      <c r="E3" s="456"/>
      <c r="F3" s="456"/>
      <c r="G3" s="456"/>
      <c r="H3" s="456"/>
    </row>
    <row r="4" spans="1:11" ht="95.1" customHeight="1" x14ac:dyDescent="0.25">
      <c r="A4" s="526" t="s">
        <v>257</v>
      </c>
      <c r="B4" s="526"/>
      <c r="C4" s="526"/>
      <c r="D4" s="526"/>
      <c r="E4" s="526"/>
      <c r="F4" s="526"/>
      <c r="G4" s="526"/>
      <c r="H4" s="526"/>
    </row>
    <row r="5" spans="1:11" ht="2.1" customHeight="1" x14ac:dyDescent="0.25">
      <c r="A5" s="94"/>
      <c r="B5" s="94"/>
      <c r="C5" s="94"/>
      <c r="D5" s="94"/>
      <c r="E5" s="94"/>
      <c r="F5" s="94"/>
      <c r="G5" s="94"/>
      <c r="H5" s="94"/>
    </row>
    <row r="6" spans="1:11" ht="15" customHeight="1" x14ac:dyDescent="0.25">
      <c r="A6" s="369" t="s">
        <v>42</v>
      </c>
      <c r="B6" s="370"/>
      <c r="C6" s="370"/>
      <c r="D6" s="370"/>
      <c r="E6" s="370"/>
      <c r="F6" s="370"/>
      <c r="G6" s="370"/>
      <c r="H6" s="370"/>
    </row>
    <row r="7" spans="1:11" ht="2.1" customHeight="1" x14ac:dyDescent="0.25">
      <c r="A7" s="84"/>
      <c r="B7" s="44"/>
      <c r="C7" s="44"/>
      <c r="D7" s="44"/>
      <c r="E7" s="44"/>
      <c r="F7" s="44"/>
      <c r="G7" s="44"/>
      <c r="H7" s="44"/>
    </row>
    <row r="8" spans="1:11" ht="30" customHeight="1" x14ac:dyDescent="0.25">
      <c r="A8" s="375" t="s">
        <v>101</v>
      </c>
      <c r="B8" s="375"/>
      <c r="C8" s="375"/>
      <c r="D8" s="375"/>
      <c r="E8" s="375"/>
      <c r="F8" s="375"/>
      <c r="G8" s="375"/>
      <c r="H8" s="375"/>
    </row>
    <row r="9" spans="1:11" ht="2.1" customHeight="1" x14ac:dyDescent="0.25">
      <c r="A9" s="45"/>
      <c r="B9" s="46"/>
      <c r="C9" s="46"/>
      <c r="D9" s="46"/>
      <c r="E9" s="44"/>
      <c r="F9" s="44"/>
      <c r="G9" s="44"/>
      <c r="H9" s="44"/>
    </row>
    <row r="10" spans="1:11" ht="38.25" customHeight="1" x14ac:dyDescent="0.25">
      <c r="A10" s="500" t="s">
        <v>254</v>
      </c>
      <c r="B10" s="577"/>
      <c r="C10" s="577"/>
      <c r="D10" s="577"/>
      <c r="E10" s="578" t="s">
        <v>255</v>
      </c>
      <c r="F10" s="579"/>
      <c r="G10" s="579"/>
      <c r="H10" s="579"/>
    </row>
    <row r="11" spans="1:11" ht="35.25" customHeight="1" x14ac:dyDescent="0.25">
      <c r="A11" s="76" t="s">
        <v>53</v>
      </c>
      <c r="B11" s="76" t="s">
        <v>99</v>
      </c>
      <c r="C11" s="157" t="s">
        <v>2</v>
      </c>
      <c r="D11" s="24" t="s">
        <v>212</v>
      </c>
      <c r="E11" s="76" t="s">
        <v>256</v>
      </c>
      <c r="F11" s="76" t="s">
        <v>99</v>
      </c>
      <c r="G11" s="157" t="s">
        <v>2</v>
      </c>
      <c r="H11" s="24" t="s">
        <v>212</v>
      </c>
    </row>
    <row r="12" spans="1:11" x14ac:dyDescent="0.25">
      <c r="A12" s="47" t="s">
        <v>7</v>
      </c>
      <c r="B12" s="513">
        <v>40</v>
      </c>
      <c r="C12" s="27">
        <v>5504</v>
      </c>
      <c r="D12" s="27">
        <f>C12*1.2</f>
        <v>6604.8</v>
      </c>
      <c r="E12" s="47" t="s">
        <v>7</v>
      </c>
      <c r="F12" s="513"/>
      <c r="G12" s="33">
        <v>4664</v>
      </c>
      <c r="H12" s="33">
        <f t="shared" ref="H12:H21" si="0">G12*1.2</f>
        <v>5596.8</v>
      </c>
      <c r="J12" s="35"/>
      <c r="K12" s="35"/>
    </row>
    <row r="13" spans="1:11" x14ac:dyDescent="0.25">
      <c r="A13" s="47" t="s">
        <v>8</v>
      </c>
      <c r="B13" s="513"/>
      <c r="C13" s="27">
        <v>6255</v>
      </c>
      <c r="D13" s="27">
        <f t="shared" ref="D13:D21" si="1">C13*1.2</f>
        <v>7506</v>
      </c>
      <c r="E13" s="47" t="s">
        <v>8</v>
      </c>
      <c r="F13" s="513"/>
      <c r="G13" s="33">
        <v>5667</v>
      </c>
      <c r="H13" s="33">
        <f t="shared" si="0"/>
        <v>6800.4</v>
      </c>
      <c r="J13" s="35"/>
      <c r="K13" s="35"/>
    </row>
    <row r="14" spans="1:11" x14ac:dyDescent="0.25">
      <c r="A14" s="47" t="s">
        <v>9</v>
      </c>
      <c r="B14" s="513"/>
      <c r="C14" s="27">
        <v>7316</v>
      </c>
      <c r="D14" s="27">
        <f t="shared" si="1"/>
        <v>8779.1999999999989</v>
      </c>
      <c r="E14" s="47" t="s">
        <v>9</v>
      </c>
      <c r="F14" s="513"/>
      <c r="G14" s="33">
        <v>6347</v>
      </c>
      <c r="H14" s="33">
        <f t="shared" si="0"/>
        <v>7616.4</v>
      </c>
      <c r="J14" s="35"/>
      <c r="K14" s="35"/>
    </row>
    <row r="15" spans="1:11" x14ac:dyDescent="0.25">
      <c r="A15" s="47" t="s">
        <v>10</v>
      </c>
      <c r="B15" s="513"/>
      <c r="C15" s="27">
        <v>8607</v>
      </c>
      <c r="D15" s="27">
        <f t="shared" si="1"/>
        <v>10328.4</v>
      </c>
      <c r="E15" s="47" t="s">
        <v>10</v>
      </c>
      <c r="F15" s="513"/>
      <c r="G15" s="33">
        <v>7298</v>
      </c>
      <c r="H15" s="33">
        <f t="shared" si="0"/>
        <v>8757.6</v>
      </c>
      <c r="J15" s="35"/>
      <c r="K15" s="35"/>
    </row>
    <row r="16" spans="1:11" x14ac:dyDescent="0.25">
      <c r="A16" s="47" t="s">
        <v>11</v>
      </c>
      <c r="B16" s="513"/>
      <c r="C16" s="27">
        <v>10125</v>
      </c>
      <c r="D16" s="27">
        <f t="shared" si="1"/>
        <v>12150</v>
      </c>
      <c r="E16" s="47" t="s">
        <v>11</v>
      </c>
      <c r="F16" s="513"/>
      <c r="G16" s="33">
        <v>8843</v>
      </c>
      <c r="H16" s="33">
        <f t="shared" si="0"/>
        <v>10611.6</v>
      </c>
      <c r="J16" s="35"/>
      <c r="K16" s="35"/>
    </row>
    <row r="17" spans="1:11" x14ac:dyDescent="0.25">
      <c r="A17" s="47" t="s">
        <v>13</v>
      </c>
      <c r="B17" s="513">
        <v>16</v>
      </c>
      <c r="C17" s="27">
        <v>14921</v>
      </c>
      <c r="D17" s="27">
        <f t="shared" si="1"/>
        <v>17905.2</v>
      </c>
      <c r="E17" s="47" t="s">
        <v>13</v>
      </c>
      <c r="F17" s="513">
        <v>25</v>
      </c>
      <c r="G17" s="33">
        <v>11051</v>
      </c>
      <c r="H17" s="33">
        <f t="shared" si="0"/>
        <v>13261.199999999999</v>
      </c>
      <c r="J17" s="35"/>
      <c r="K17" s="35"/>
    </row>
    <row r="18" spans="1:11" x14ac:dyDescent="0.25">
      <c r="A18" s="47" t="s">
        <v>14</v>
      </c>
      <c r="B18" s="513"/>
      <c r="C18" s="27">
        <v>17950</v>
      </c>
      <c r="D18" s="27">
        <f t="shared" si="1"/>
        <v>21540</v>
      </c>
      <c r="E18" s="47" t="s">
        <v>14</v>
      </c>
      <c r="F18" s="513"/>
      <c r="G18" s="33">
        <v>14603</v>
      </c>
      <c r="H18" s="33">
        <f t="shared" si="0"/>
        <v>17523.599999999999</v>
      </c>
      <c r="J18" s="35"/>
      <c r="K18" s="35"/>
    </row>
    <row r="19" spans="1:11" x14ac:dyDescent="0.25">
      <c r="A19" s="47" t="s">
        <v>16</v>
      </c>
      <c r="B19" s="513"/>
      <c r="C19" s="27">
        <v>32331</v>
      </c>
      <c r="D19" s="27">
        <f t="shared" si="1"/>
        <v>38797.199999999997</v>
      </c>
      <c r="E19" s="47" t="s">
        <v>16</v>
      </c>
      <c r="F19" s="513"/>
      <c r="G19" s="33">
        <v>27438</v>
      </c>
      <c r="H19" s="33">
        <f t="shared" si="0"/>
        <v>32925.599999999999</v>
      </c>
      <c r="J19" s="35"/>
      <c r="K19" s="35"/>
    </row>
    <row r="20" spans="1:11" x14ac:dyDescent="0.25">
      <c r="A20" s="47" t="s">
        <v>20</v>
      </c>
      <c r="B20" s="513"/>
      <c r="C20" s="27">
        <v>61471</v>
      </c>
      <c r="D20" s="27">
        <f t="shared" si="1"/>
        <v>73765.2</v>
      </c>
      <c r="E20" s="47" t="s">
        <v>20</v>
      </c>
      <c r="F20" s="513"/>
      <c r="G20" s="33">
        <v>50237</v>
      </c>
      <c r="H20" s="33">
        <f t="shared" si="0"/>
        <v>60284.399999999994</v>
      </c>
      <c r="J20" s="35"/>
      <c r="K20" s="35"/>
    </row>
    <row r="21" spans="1:11" x14ac:dyDescent="0.25">
      <c r="A21" s="47" t="s">
        <v>22</v>
      </c>
      <c r="B21" s="513"/>
      <c r="C21" s="27">
        <v>121456</v>
      </c>
      <c r="D21" s="27">
        <f t="shared" si="1"/>
        <v>145747.19999999998</v>
      </c>
      <c r="E21" s="47" t="s">
        <v>22</v>
      </c>
      <c r="F21" s="513"/>
      <c r="G21" s="33">
        <v>109404</v>
      </c>
      <c r="H21" s="33">
        <f t="shared" si="0"/>
        <v>131284.79999999999</v>
      </c>
      <c r="J21" s="35"/>
      <c r="K21" s="35"/>
    </row>
  </sheetData>
  <mergeCells count="11">
    <mergeCell ref="B12:B16"/>
    <mergeCell ref="F12:F16"/>
    <mergeCell ref="B17:B21"/>
    <mergeCell ref="F17:F21"/>
    <mergeCell ref="A1:H1"/>
    <mergeCell ref="A4:H4"/>
    <mergeCell ref="A6:H6"/>
    <mergeCell ref="A8:H8"/>
    <mergeCell ref="A10:D10"/>
    <mergeCell ref="E10:H10"/>
    <mergeCell ref="A3:H3"/>
  </mergeCells>
  <printOptions horizontalCentered="1"/>
  <pageMargins left="0.23622047244094491" right="0.23622047244094491" top="0" bottom="0" header="0.31496062992125984" footer="0.31496062992125984"/>
  <pageSetup paperSize="9" orientation="portrait" r:id="rId1"/>
  <headerFooter differentFirst="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DBA6E-8632-4E22-BC98-669F86A4C3BA}">
  <sheetPr>
    <tabColor theme="4"/>
  </sheetPr>
  <dimension ref="A1:M35"/>
  <sheetViews>
    <sheetView topLeftCell="A8" zoomScaleNormal="100" workbookViewId="0">
      <selection activeCell="D12" sqref="D12:K35"/>
    </sheetView>
  </sheetViews>
  <sheetFormatPr defaultRowHeight="15" x14ac:dyDescent="0.25"/>
  <cols>
    <col min="1" max="1" width="17.5703125" style="1" customWidth="1"/>
    <col min="2" max="2" width="13.5703125" style="1" customWidth="1"/>
    <col min="3" max="3" width="13.5703125" style="1" hidden="1" customWidth="1"/>
    <col min="4" max="4" width="13.42578125" style="1" customWidth="1"/>
    <col min="5" max="5" width="13.42578125" style="1" hidden="1" customWidth="1"/>
    <col min="6" max="6" width="13.42578125" style="1" customWidth="1"/>
    <col min="7" max="7" width="13.5703125" style="1" hidden="1" customWidth="1"/>
    <col min="8" max="9" width="13.5703125" style="1" customWidth="1"/>
    <col min="10" max="10" width="13.5703125" style="1" hidden="1" customWidth="1"/>
    <col min="11" max="11" width="13.5703125" style="1" customWidth="1"/>
    <col min="13" max="13" width="0" hidden="1" customWidth="1"/>
    <col min="14" max="14" width="12.5703125" customWidth="1"/>
    <col min="15" max="15" width="11.42578125" customWidth="1"/>
  </cols>
  <sheetData>
    <row r="1" spans="1:11" ht="60" customHeight="1" x14ac:dyDescent="0.25">
      <c r="A1" s="419" t="s">
        <v>413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</row>
    <row r="2" spans="1:11" ht="2.1" customHeight="1" x14ac:dyDescent="0.25"/>
    <row r="3" spans="1:11" ht="23.25" customHeight="1" x14ac:dyDescent="0.25">
      <c r="A3" s="421" t="s">
        <v>399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</row>
    <row r="4" spans="1:11" ht="95.1" customHeight="1" x14ac:dyDescent="0.25">
      <c r="A4" s="422" t="s">
        <v>438</v>
      </c>
      <c r="B4" s="440"/>
      <c r="C4" s="440"/>
      <c r="D4" s="440"/>
      <c r="E4" s="440"/>
      <c r="F4" s="440"/>
      <c r="G4" s="440"/>
      <c r="H4" s="440"/>
      <c r="I4" s="440"/>
      <c r="J4" s="440"/>
      <c r="K4" s="440"/>
    </row>
    <row r="5" spans="1:11" ht="3" customHeight="1" x14ac:dyDescent="0.25"/>
    <row r="6" spans="1:11" ht="18" customHeight="1" x14ac:dyDescent="0.25">
      <c r="A6" s="517" t="s">
        <v>419</v>
      </c>
      <c r="B6" s="517"/>
      <c r="C6" s="517"/>
      <c r="D6" s="517"/>
      <c r="E6" s="517"/>
      <c r="F6" s="517"/>
      <c r="G6" s="517"/>
      <c r="H6" s="517"/>
      <c r="I6" s="517"/>
      <c r="J6" s="517"/>
      <c r="K6" s="517"/>
    </row>
    <row r="7" spans="1:11" ht="3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s="75" customFormat="1" ht="36" customHeight="1" x14ac:dyDescent="0.25">
      <c r="A8" s="365" t="s">
        <v>439</v>
      </c>
      <c r="B8" s="366"/>
      <c r="C8" s="366"/>
      <c r="D8" s="366"/>
      <c r="E8" s="366"/>
      <c r="F8" s="366"/>
      <c r="G8" s="366"/>
      <c r="H8" s="366"/>
      <c r="I8" s="366"/>
      <c r="J8" s="366"/>
      <c r="K8" s="366"/>
    </row>
    <row r="9" spans="1:11" ht="3" customHeight="1" x14ac:dyDescent="0.25"/>
    <row r="10" spans="1:11" ht="18" customHeight="1" x14ac:dyDescent="0.25">
      <c r="A10" s="522" t="s">
        <v>258</v>
      </c>
      <c r="B10" s="496"/>
      <c r="C10" s="496"/>
      <c r="D10" s="496"/>
      <c r="E10" s="496"/>
      <c r="F10" s="496"/>
      <c r="G10" s="496"/>
      <c r="H10" s="496"/>
      <c r="I10" s="496"/>
      <c r="J10" s="496"/>
      <c r="K10" s="497"/>
    </row>
    <row r="11" spans="1:11" ht="72" customHeight="1" x14ac:dyDescent="0.25">
      <c r="A11" s="308" t="s">
        <v>53</v>
      </c>
      <c r="B11" s="308" t="s">
        <v>38</v>
      </c>
      <c r="C11" s="309" t="s">
        <v>2</v>
      </c>
      <c r="D11" s="308" t="s">
        <v>440</v>
      </c>
      <c r="E11" s="310" t="s">
        <v>2</v>
      </c>
      <c r="F11" s="308" t="s">
        <v>441</v>
      </c>
      <c r="G11" s="309" t="s">
        <v>2</v>
      </c>
      <c r="H11" s="308" t="s">
        <v>442</v>
      </c>
      <c r="I11" s="308" t="s">
        <v>67</v>
      </c>
      <c r="J11" s="309" t="s">
        <v>2</v>
      </c>
      <c r="K11" s="308" t="s">
        <v>443</v>
      </c>
    </row>
    <row r="12" spans="1:11" s="75" customFormat="1" ht="18" customHeight="1" x14ac:dyDescent="0.25">
      <c r="A12" s="11" t="s">
        <v>6</v>
      </c>
      <c r="B12" s="580">
        <v>40</v>
      </c>
      <c r="C12" s="5">
        <v>1871.9135720338984</v>
      </c>
      <c r="D12" s="332">
        <f>C12*1.2</f>
        <v>2246.2962864406782</v>
      </c>
      <c r="E12" s="332">
        <v>2091.6928983050848</v>
      </c>
      <c r="F12" s="332">
        <f t="shared" ref="F12:H35" si="0">E12*1.2</f>
        <v>2510.0314779661016</v>
      </c>
      <c r="G12" s="341"/>
      <c r="H12" s="342"/>
      <c r="I12" s="581"/>
      <c r="J12" s="341"/>
      <c r="K12" s="342"/>
    </row>
    <row r="13" spans="1:11" s="75" customFormat="1" ht="18" customHeight="1" x14ac:dyDescent="0.25">
      <c r="A13" s="11" t="s">
        <v>43</v>
      </c>
      <c r="B13" s="580"/>
      <c r="C13" s="5">
        <v>1820.1431607521183</v>
      </c>
      <c r="D13" s="332">
        <f t="shared" ref="D13:D27" si="1">C13*1.2</f>
        <v>2184.1717929025417</v>
      </c>
      <c r="E13" s="332">
        <v>1922.9011630355399</v>
      </c>
      <c r="F13" s="332">
        <f t="shared" si="0"/>
        <v>2307.4813956426478</v>
      </c>
      <c r="G13" s="341"/>
      <c r="H13" s="342"/>
      <c r="I13" s="581"/>
      <c r="J13" s="341"/>
      <c r="K13" s="342"/>
    </row>
    <row r="14" spans="1:11" s="75" customFormat="1" ht="18" customHeight="1" x14ac:dyDescent="0.25">
      <c r="A14" s="11" t="s">
        <v>7</v>
      </c>
      <c r="B14" s="580"/>
      <c r="C14" s="5">
        <v>2068.0692096927964</v>
      </c>
      <c r="D14" s="332">
        <f t="shared" si="1"/>
        <v>2481.6830516313557</v>
      </c>
      <c r="E14" s="332">
        <v>2196.2427246252646</v>
      </c>
      <c r="F14" s="332">
        <f t="shared" si="0"/>
        <v>2635.4912695503176</v>
      </c>
      <c r="G14" s="341"/>
      <c r="H14" s="342"/>
      <c r="I14" s="581"/>
      <c r="J14" s="341"/>
      <c r="K14" s="342"/>
    </row>
    <row r="15" spans="1:11" s="75" customFormat="1" ht="18" customHeight="1" x14ac:dyDescent="0.25">
      <c r="A15" s="11" t="s">
        <v>78</v>
      </c>
      <c r="B15" s="580"/>
      <c r="C15" s="5">
        <v>2178.5468025317796</v>
      </c>
      <c r="D15" s="332">
        <f t="shared" si="1"/>
        <v>2614.2561630381356</v>
      </c>
      <c r="E15" s="332">
        <v>2305.0996444007415</v>
      </c>
      <c r="F15" s="332">
        <f t="shared" si="0"/>
        <v>2766.1195732808897</v>
      </c>
      <c r="G15" s="341"/>
      <c r="H15" s="342"/>
      <c r="I15" s="581"/>
      <c r="J15" s="341"/>
      <c r="K15" s="342"/>
    </row>
    <row r="16" spans="1:11" s="75" customFormat="1" ht="18" customHeight="1" x14ac:dyDescent="0.25">
      <c r="A16" s="11" t="s">
        <v>8</v>
      </c>
      <c r="B16" s="580"/>
      <c r="C16" s="5">
        <v>2424.070883262712</v>
      </c>
      <c r="D16" s="332">
        <f t="shared" si="1"/>
        <v>2908.8850599152543</v>
      </c>
      <c r="E16" s="332">
        <v>2574.5664597521195</v>
      </c>
      <c r="F16" s="332">
        <f t="shared" si="0"/>
        <v>3089.4797517025431</v>
      </c>
      <c r="G16" s="341"/>
      <c r="H16" s="342"/>
      <c r="I16" s="581"/>
      <c r="J16" s="341"/>
      <c r="K16" s="342"/>
    </row>
    <row r="17" spans="1:13" s="75" customFormat="1" ht="18" customHeight="1" x14ac:dyDescent="0.25">
      <c r="A17" s="11" t="s">
        <v>45</v>
      </c>
      <c r="B17" s="580"/>
      <c r="C17" s="5">
        <v>2692.0646816949147</v>
      </c>
      <c r="D17" s="332">
        <f t="shared" si="1"/>
        <v>3230.4776180338977</v>
      </c>
      <c r="E17" s="332">
        <v>2837.3713054779664</v>
      </c>
      <c r="F17" s="332">
        <f t="shared" si="0"/>
        <v>3404.8455665735596</v>
      </c>
      <c r="G17" s="341"/>
      <c r="H17" s="342"/>
      <c r="I17" s="581"/>
      <c r="J17" s="341"/>
      <c r="K17" s="342"/>
    </row>
    <row r="18" spans="1:13" s="75" customFormat="1" ht="18" customHeight="1" x14ac:dyDescent="0.25">
      <c r="A18" s="11" t="s">
        <v>9</v>
      </c>
      <c r="B18" s="580"/>
      <c r="C18" s="5">
        <v>2965.2415817796618</v>
      </c>
      <c r="D18" s="332">
        <f t="shared" si="1"/>
        <v>3558.2898981355943</v>
      </c>
      <c r="E18" s="332">
        <v>3114.8877198813561</v>
      </c>
      <c r="F18" s="332">
        <f t="shared" si="0"/>
        <v>3737.8652638576273</v>
      </c>
      <c r="G18" s="341"/>
      <c r="H18" s="342"/>
      <c r="I18" s="581"/>
      <c r="J18" s="341"/>
      <c r="K18" s="342"/>
    </row>
    <row r="19" spans="1:13" s="75" customFormat="1" ht="18" customHeight="1" x14ac:dyDescent="0.25">
      <c r="A19" s="11" t="s">
        <v>46</v>
      </c>
      <c r="B19" s="580"/>
      <c r="C19" s="5">
        <v>3255.0277078093231</v>
      </c>
      <c r="D19" s="332">
        <f t="shared" si="1"/>
        <v>3906.0332493711876</v>
      </c>
      <c r="E19" s="332">
        <v>3450.8879789290368</v>
      </c>
      <c r="F19" s="332">
        <f t="shared" si="0"/>
        <v>4141.0655747148439</v>
      </c>
      <c r="G19" s="341"/>
      <c r="H19" s="342"/>
      <c r="I19" s="581"/>
      <c r="J19" s="341"/>
      <c r="K19" s="342"/>
    </row>
    <row r="20" spans="1:13" s="75" customFormat="1" ht="18" customHeight="1" x14ac:dyDescent="0.25">
      <c r="A20" s="11" t="s">
        <v>10</v>
      </c>
      <c r="B20" s="580"/>
      <c r="C20" s="5">
        <v>3554.2692403601695</v>
      </c>
      <c r="D20" s="332">
        <f t="shared" si="1"/>
        <v>4265.1230884322031</v>
      </c>
      <c r="E20" s="332">
        <v>3789.5649682372887</v>
      </c>
      <c r="F20" s="332">
        <f t="shared" si="0"/>
        <v>4547.477961884746</v>
      </c>
      <c r="G20" s="341"/>
      <c r="H20" s="342"/>
      <c r="I20" s="581"/>
      <c r="J20" s="341"/>
      <c r="K20" s="342"/>
    </row>
    <row r="21" spans="1:13" s="75" customFormat="1" ht="18" customHeight="1" x14ac:dyDescent="0.25">
      <c r="A21" s="11" t="s">
        <v>47</v>
      </c>
      <c r="B21" s="580"/>
      <c r="C21" s="5">
        <v>3621.8977138379241</v>
      </c>
      <c r="D21" s="332">
        <f t="shared" si="1"/>
        <v>4346.2772566055091</v>
      </c>
      <c r="E21" s="332">
        <v>3850.7762855002129</v>
      </c>
      <c r="F21" s="332">
        <f t="shared" si="0"/>
        <v>4620.9315426002549</v>
      </c>
      <c r="G21" s="341"/>
      <c r="H21" s="342"/>
      <c r="I21" s="581"/>
      <c r="J21" s="341"/>
      <c r="K21" s="342"/>
    </row>
    <row r="22" spans="1:13" s="75" customFormat="1" ht="18" customHeight="1" x14ac:dyDescent="0.25">
      <c r="A22" s="11" t="s">
        <v>11</v>
      </c>
      <c r="B22" s="580"/>
      <c r="C22" s="5">
        <v>4307.0293196504244</v>
      </c>
      <c r="D22" s="332">
        <f t="shared" si="1"/>
        <v>5168.4351835805091</v>
      </c>
      <c r="E22" s="332">
        <v>4550.8615020349589</v>
      </c>
      <c r="F22" s="332">
        <f t="shared" si="0"/>
        <v>5461.0338024419507</v>
      </c>
      <c r="G22" s="341"/>
      <c r="H22" s="342"/>
      <c r="I22" s="581"/>
      <c r="J22" s="341"/>
      <c r="K22" s="342"/>
    </row>
    <row r="23" spans="1:13" s="75" customFormat="1" ht="18" customHeight="1" x14ac:dyDescent="0.25">
      <c r="A23" s="11" t="s">
        <v>12</v>
      </c>
      <c r="B23" s="580">
        <v>25</v>
      </c>
      <c r="C23" s="5">
        <v>5092.6760106435386</v>
      </c>
      <c r="D23" s="332">
        <f t="shared" si="1"/>
        <v>6111.2112127722457</v>
      </c>
      <c r="E23" s="332">
        <v>5356.6239865909965</v>
      </c>
      <c r="F23" s="332">
        <f t="shared" si="0"/>
        <v>6427.9487839091953</v>
      </c>
      <c r="G23" s="343"/>
      <c r="H23" s="342"/>
      <c r="I23" s="582">
        <v>16</v>
      </c>
      <c r="J23" s="344"/>
      <c r="K23" s="342"/>
    </row>
    <row r="24" spans="1:13" s="75" customFormat="1" ht="18" customHeight="1" x14ac:dyDescent="0.25">
      <c r="A24" s="11" t="s">
        <v>13</v>
      </c>
      <c r="B24" s="580"/>
      <c r="C24" s="5">
        <v>6467.8754534624986</v>
      </c>
      <c r="D24" s="332">
        <f t="shared" si="1"/>
        <v>7761.4505441549982</v>
      </c>
      <c r="E24" s="332">
        <v>6783.7045164578403</v>
      </c>
      <c r="F24" s="332">
        <f t="shared" si="0"/>
        <v>8140.4454197494078</v>
      </c>
      <c r="G24" s="343"/>
      <c r="H24" s="342"/>
      <c r="I24" s="583"/>
      <c r="J24" s="344"/>
      <c r="K24" s="342"/>
    </row>
    <row r="25" spans="1:13" s="75" customFormat="1" ht="18" customHeight="1" x14ac:dyDescent="0.25">
      <c r="A25" s="11" t="s">
        <v>48</v>
      </c>
      <c r="B25" s="580"/>
      <c r="C25" s="5">
        <v>6200.5701376588995</v>
      </c>
      <c r="D25" s="332">
        <f t="shared" si="1"/>
        <v>7440.6841651906789</v>
      </c>
      <c r="E25" s="332">
        <v>6200.5701376588995</v>
      </c>
      <c r="F25" s="332">
        <f t="shared" si="0"/>
        <v>7440.6841651906789</v>
      </c>
      <c r="G25" s="343"/>
      <c r="H25" s="342"/>
      <c r="I25" s="583"/>
      <c r="J25" s="344"/>
      <c r="K25" s="342"/>
    </row>
    <row r="26" spans="1:13" s="75" customFormat="1" ht="18" customHeight="1" x14ac:dyDescent="0.25">
      <c r="A26" s="11" t="s">
        <v>14</v>
      </c>
      <c r="B26" s="580"/>
      <c r="C26" s="5">
        <v>7533.879672664194</v>
      </c>
      <c r="D26" s="332">
        <f t="shared" si="1"/>
        <v>9040.6556071970317</v>
      </c>
      <c r="E26" s="332">
        <v>7931.5542860987298</v>
      </c>
      <c r="F26" s="332">
        <f t="shared" si="0"/>
        <v>9517.865143318475</v>
      </c>
      <c r="G26" s="343"/>
      <c r="H26" s="342"/>
      <c r="I26" s="583"/>
      <c r="J26" s="344"/>
      <c r="K26" s="342"/>
    </row>
    <row r="27" spans="1:13" s="75" customFormat="1" ht="18" customHeight="1" x14ac:dyDescent="0.25">
      <c r="A27" s="11" t="s">
        <v>15</v>
      </c>
      <c r="B27" s="580"/>
      <c r="C27" s="5">
        <v>9187.7544657203398</v>
      </c>
      <c r="D27" s="332">
        <f t="shared" si="1"/>
        <v>11025.305358864407</v>
      </c>
      <c r="E27" s="332">
        <v>9783.7899521650452</v>
      </c>
      <c r="F27" s="332">
        <f t="shared" si="0"/>
        <v>11740.547942598054</v>
      </c>
      <c r="G27" s="343"/>
      <c r="H27" s="342"/>
      <c r="I27" s="583"/>
      <c r="J27" s="344"/>
      <c r="K27" s="342"/>
    </row>
    <row r="28" spans="1:13" s="75" customFormat="1" ht="18" customHeight="1" x14ac:dyDescent="0.25">
      <c r="A28" s="11" t="s">
        <v>16</v>
      </c>
      <c r="B28" s="580"/>
      <c r="C28" s="311"/>
      <c r="D28" s="345"/>
      <c r="E28" s="341"/>
      <c r="F28" s="345"/>
      <c r="G28" s="332">
        <v>13245.669991334749</v>
      </c>
      <c r="H28" s="332">
        <f t="shared" si="0"/>
        <v>15894.803989601698</v>
      </c>
      <c r="I28" s="583"/>
      <c r="J28" s="332">
        <v>12392.03942712394</v>
      </c>
      <c r="K28" s="332">
        <f t="shared" ref="K28:K35" si="2">J28*1.2</f>
        <v>14870.447312548727</v>
      </c>
      <c r="M28" s="75">
        <f>J28*1.15</f>
        <v>14250.845341192529</v>
      </c>
    </row>
    <row r="29" spans="1:13" s="75" customFormat="1" ht="18" customHeight="1" x14ac:dyDescent="0.25">
      <c r="A29" s="11" t="s">
        <v>17</v>
      </c>
      <c r="B29" s="580"/>
      <c r="C29" s="311"/>
      <c r="D29" s="345"/>
      <c r="E29" s="341"/>
      <c r="F29" s="345"/>
      <c r="G29" s="332">
        <v>13690.925772139826</v>
      </c>
      <c r="H29" s="332">
        <f t="shared" si="0"/>
        <v>16429.110926567791</v>
      </c>
      <c r="I29" s="583"/>
      <c r="J29" s="332">
        <v>13262.76512717558</v>
      </c>
      <c r="K29" s="332">
        <f t="shared" si="2"/>
        <v>15915.318152610696</v>
      </c>
      <c r="M29" s="75">
        <f t="shared" ref="M29:M35" si="3">J29*1.15</f>
        <v>15252.179896251917</v>
      </c>
    </row>
    <row r="30" spans="1:13" s="75" customFormat="1" ht="18" customHeight="1" x14ac:dyDescent="0.25">
      <c r="A30" s="11" t="s">
        <v>18</v>
      </c>
      <c r="B30" s="580"/>
      <c r="C30" s="311"/>
      <c r="D30" s="345"/>
      <c r="E30" s="341"/>
      <c r="F30" s="345"/>
      <c r="G30" s="332">
        <v>16898.102956986226</v>
      </c>
      <c r="H30" s="332">
        <f t="shared" si="0"/>
        <v>20277.72354838347</v>
      </c>
      <c r="I30" s="583"/>
      <c r="J30" s="332">
        <v>16462.307213413664</v>
      </c>
      <c r="K30" s="332">
        <f t="shared" si="2"/>
        <v>19754.768656096396</v>
      </c>
      <c r="M30" s="75">
        <f t="shared" si="3"/>
        <v>18931.653295425713</v>
      </c>
    </row>
    <row r="31" spans="1:13" s="75" customFormat="1" ht="18" customHeight="1" x14ac:dyDescent="0.25">
      <c r="A31" s="11" t="s">
        <v>49</v>
      </c>
      <c r="B31" s="580"/>
      <c r="C31" s="311"/>
      <c r="D31" s="345"/>
      <c r="E31" s="341"/>
      <c r="F31" s="345"/>
      <c r="G31" s="332">
        <v>20414.016080084744</v>
      </c>
      <c r="H31" s="332">
        <f t="shared" si="0"/>
        <v>24496.819296101694</v>
      </c>
      <c r="I31" s="583"/>
      <c r="J31" s="332">
        <v>17551.545928474578</v>
      </c>
      <c r="K31" s="332">
        <f t="shared" si="2"/>
        <v>21061.855114169492</v>
      </c>
      <c r="M31" s="75">
        <f t="shared" si="3"/>
        <v>20184.277817745762</v>
      </c>
    </row>
    <row r="32" spans="1:13" s="75" customFormat="1" ht="18" customHeight="1" x14ac:dyDescent="0.25">
      <c r="A32" s="11" t="s">
        <v>20</v>
      </c>
      <c r="B32" s="580"/>
      <c r="C32" s="311"/>
      <c r="D32" s="345"/>
      <c r="E32" s="341"/>
      <c r="F32" s="345"/>
      <c r="G32" s="332">
        <v>24112.179820868645</v>
      </c>
      <c r="H32" s="332">
        <f t="shared" si="0"/>
        <v>28934.615785042373</v>
      </c>
      <c r="I32" s="583"/>
      <c r="J32" s="332">
        <v>21767.854847033897</v>
      </c>
      <c r="K32" s="332">
        <f t="shared" si="2"/>
        <v>26121.425816440675</v>
      </c>
      <c r="M32" s="75">
        <f t="shared" si="3"/>
        <v>25033.03307408898</v>
      </c>
    </row>
    <row r="33" spans="1:13" s="75" customFormat="1" ht="18" customHeight="1" x14ac:dyDescent="0.25">
      <c r="A33" s="11" t="s">
        <v>21</v>
      </c>
      <c r="B33" s="580"/>
      <c r="C33" s="311"/>
      <c r="D33" s="345"/>
      <c r="E33" s="341"/>
      <c r="F33" s="345"/>
      <c r="G33" s="332">
        <v>30117.807602542376</v>
      </c>
      <c r="H33" s="332">
        <f t="shared" si="0"/>
        <v>36141.369123050848</v>
      </c>
      <c r="I33" s="583"/>
      <c r="J33" s="332">
        <v>28518.543723813556</v>
      </c>
      <c r="K33" s="332">
        <f t="shared" si="2"/>
        <v>34222.252468576269</v>
      </c>
      <c r="M33" s="75">
        <f t="shared" si="3"/>
        <v>32796.325282385587</v>
      </c>
    </row>
    <row r="34" spans="1:13" s="75" customFormat="1" ht="18" customHeight="1" x14ac:dyDescent="0.25">
      <c r="A34" s="11" t="s">
        <v>22</v>
      </c>
      <c r="B34" s="580"/>
      <c r="C34" s="311"/>
      <c r="D34" s="345"/>
      <c r="E34" s="341"/>
      <c r="F34" s="345"/>
      <c r="G34" s="332">
        <v>43799.561542372881</v>
      </c>
      <c r="H34" s="332">
        <f t="shared" si="0"/>
        <v>52559.473850847455</v>
      </c>
      <c r="I34" s="583"/>
      <c r="J34" s="332">
        <v>41123.579041525431</v>
      </c>
      <c r="K34" s="332">
        <f t="shared" si="2"/>
        <v>49348.294849830512</v>
      </c>
      <c r="M34" s="75">
        <f t="shared" si="3"/>
        <v>47292.115897754244</v>
      </c>
    </row>
    <row r="35" spans="1:13" s="75" customFormat="1" ht="18" customHeight="1" x14ac:dyDescent="0.25">
      <c r="A35" s="11" t="s">
        <v>23</v>
      </c>
      <c r="B35" s="580"/>
      <c r="C35" s="311"/>
      <c r="D35" s="345"/>
      <c r="E35" s="341"/>
      <c r="F35" s="345"/>
      <c r="G35" s="332">
        <v>60784.416986377117</v>
      </c>
      <c r="H35" s="332">
        <f t="shared" si="0"/>
        <v>72941.300383652531</v>
      </c>
      <c r="I35" s="584"/>
      <c r="J35" s="332">
        <v>58200.088186906767</v>
      </c>
      <c r="K35" s="332">
        <f t="shared" si="2"/>
        <v>69840.105824288112</v>
      </c>
      <c r="M35" s="75">
        <f t="shared" si="3"/>
        <v>66930.101414942779</v>
      </c>
    </row>
  </sheetData>
  <mergeCells count="10">
    <mergeCell ref="B12:B22"/>
    <mergeCell ref="I12:I22"/>
    <mergeCell ref="B23:B35"/>
    <mergeCell ref="I23:I35"/>
    <mergeCell ref="A1:K1"/>
    <mergeCell ref="A3:K3"/>
    <mergeCell ref="A4:K4"/>
    <mergeCell ref="A6:K6"/>
    <mergeCell ref="A8:K8"/>
    <mergeCell ref="A10:K10"/>
  </mergeCells>
  <printOptions horizont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AB9CF-0B5E-4789-9E44-CBDA4469E345}">
  <sheetPr>
    <tabColor theme="4"/>
  </sheetPr>
  <dimension ref="A1:K36"/>
  <sheetViews>
    <sheetView topLeftCell="A6" zoomScaleNormal="100" workbookViewId="0">
      <selection activeCell="D13" sqref="D13:H36"/>
    </sheetView>
  </sheetViews>
  <sheetFormatPr defaultRowHeight="15" x14ac:dyDescent="0.25"/>
  <cols>
    <col min="1" max="1" width="25.7109375" customWidth="1"/>
    <col min="2" max="2" width="17.85546875" customWidth="1"/>
    <col min="3" max="3" width="17.85546875" hidden="1" customWidth="1"/>
    <col min="4" max="4" width="17.85546875" customWidth="1"/>
    <col min="5" max="5" width="17.85546875" hidden="1" customWidth="1"/>
    <col min="6" max="6" width="17.85546875" customWidth="1"/>
    <col min="7" max="7" width="17.85546875" hidden="1" customWidth="1"/>
    <col min="8" max="8" width="17.85546875" customWidth="1"/>
    <col min="10" max="10" width="0" hidden="1" customWidth="1"/>
    <col min="11" max="11" width="13.85546875" customWidth="1"/>
  </cols>
  <sheetData>
    <row r="1" spans="1:11" ht="60" customHeight="1" x14ac:dyDescent="0.25">
      <c r="A1" s="441" t="s">
        <v>444</v>
      </c>
      <c r="B1" s="441"/>
      <c r="C1" s="441"/>
      <c r="D1" s="441"/>
      <c r="E1" s="441"/>
      <c r="F1" s="441"/>
      <c r="G1" s="441"/>
      <c r="H1" s="441"/>
    </row>
    <row r="2" spans="1:11" ht="3" customHeight="1" x14ac:dyDescent="0.25">
      <c r="A2" s="1"/>
      <c r="B2" s="1"/>
      <c r="C2" s="1"/>
      <c r="D2" s="1"/>
      <c r="E2" s="1"/>
      <c r="F2" s="1"/>
      <c r="G2" s="1"/>
      <c r="H2" s="1"/>
    </row>
    <row r="3" spans="1:11" ht="21" customHeight="1" x14ac:dyDescent="0.25">
      <c r="A3" s="421" t="s">
        <v>399</v>
      </c>
      <c r="B3" s="421"/>
      <c r="C3" s="421"/>
      <c r="D3" s="421"/>
      <c r="E3" s="421"/>
      <c r="F3" s="421"/>
      <c r="G3" s="421"/>
      <c r="H3" s="421"/>
      <c r="I3" s="178"/>
      <c r="J3" s="178"/>
      <c r="K3" s="178"/>
    </row>
    <row r="4" spans="1:11" ht="3" customHeight="1" x14ac:dyDescent="0.25">
      <c r="A4" s="249"/>
      <c r="B4" s="249"/>
      <c r="C4" s="249"/>
      <c r="D4" s="249"/>
      <c r="E4" s="249"/>
      <c r="F4" s="249"/>
      <c r="G4" s="249"/>
      <c r="H4" s="249"/>
      <c r="I4" s="178"/>
      <c r="J4" s="178"/>
      <c r="K4" s="178"/>
    </row>
    <row r="5" spans="1:11" ht="95.1" customHeight="1" x14ac:dyDescent="0.25">
      <c r="A5" s="586" t="s">
        <v>445</v>
      </c>
      <c r="B5" s="586"/>
      <c r="C5" s="586"/>
      <c r="D5" s="586"/>
      <c r="E5" s="586"/>
      <c r="F5" s="586"/>
      <c r="G5" s="586"/>
      <c r="H5" s="586"/>
    </row>
    <row r="6" spans="1:11" ht="3" customHeight="1" x14ac:dyDescent="0.25">
      <c r="A6" s="1"/>
      <c r="B6" s="1"/>
      <c r="C6" s="1"/>
      <c r="D6" s="1"/>
      <c r="E6" s="1"/>
      <c r="F6" s="1"/>
      <c r="G6" s="1"/>
      <c r="H6" s="1"/>
    </row>
    <row r="7" spans="1:11" ht="18" customHeight="1" x14ac:dyDescent="0.25">
      <c r="A7" s="517" t="s">
        <v>419</v>
      </c>
      <c r="B7" s="517"/>
      <c r="C7" s="517"/>
      <c r="D7" s="517"/>
      <c r="E7" s="517"/>
      <c r="F7" s="517"/>
      <c r="G7" s="517"/>
      <c r="H7" s="517"/>
    </row>
    <row r="8" spans="1:11" ht="3" customHeight="1" x14ac:dyDescent="0.25">
      <c r="A8" s="82"/>
      <c r="B8" s="82"/>
      <c r="C8" s="82"/>
      <c r="D8" s="82"/>
      <c r="E8" s="82"/>
      <c r="F8" s="82"/>
      <c r="G8" s="82"/>
      <c r="H8" s="82"/>
    </row>
    <row r="9" spans="1:11" s="312" customFormat="1" ht="36" customHeight="1" x14ac:dyDescent="0.25">
      <c r="A9" s="520" t="s">
        <v>446</v>
      </c>
      <c r="B9" s="366"/>
      <c r="C9" s="366"/>
      <c r="D9" s="366"/>
      <c r="E9" s="366"/>
      <c r="F9" s="366"/>
      <c r="G9" s="366"/>
      <c r="H9" s="366"/>
    </row>
    <row r="10" spans="1:11" ht="2.1" customHeight="1" x14ac:dyDescent="0.25">
      <c r="A10" s="1"/>
      <c r="B10" s="1"/>
      <c r="C10" s="1"/>
      <c r="D10" s="1"/>
      <c r="E10" s="1"/>
      <c r="F10" s="1"/>
      <c r="G10" s="1"/>
      <c r="H10" s="1"/>
    </row>
    <row r="11" spans="1:11" ht="18" customHeight="1" x14ac:dyDescent="0.25">
      <c r="A11" s="523" t="s">
        <v>447</v>
      </c>
      <c r="B11" s="524"/>
      <c r="C11" s="524"/>
      <c r="D11" s="524"/>
      <c r="E11" s="524"/>
      <c r="F11" s="524"/>
      <c r="G11" s="524"/>
      <c r="H11" s="525"/>
    </row>
    <row r="12" spans="1:11" ht="54" customHeight="1" x14ac:dyDescent="0.25">
      <c r="A12" s="308" t="s">
        <v>53</v>
      </c>
      <c r="B12" s="308" t="s">
        <v>38</v>
      </c>
      <c r="C12" s="309" t="s">
        <v>2</v>
      </c>
      <c r="D12" s="308" t="s">
        <v>448</v>
      </c>
      <c r="E12" s="309" t="s">
        <v>2</v>
      </c>
      <c r="F12" s="308" t="s">
        <v>449</v>
      </c>
      <c r="G12" s="309" t="s">
        <v>2</v>
      </c>
      <c r="H12" s="308" t="s">
        <v>450</v>
      </c>
    </row>
    <row r="13" spans="1:11" s="75" customFormat="1" ht="18" customHeight="1" x14ac:dyDescent="0.25">
      <c r="A13" s="286" t="s">
        <v>6</v>
      </c>
      <c r="B13" s="585">
        <v>40</v>
      </c>
      <c r="C13" s="313">
        <v>1206.5803813029661</v>
      </c>
      <c r="D13" s="346">
        <f t="shared" ref="D13:D28" si="0">C13*1.2</f>
        <v>1447.8964575635594</v>
      </c>
      <c r="E13" s="346">
        <v>1139.2932624470336</v>
      </c>
      <c r="F13" s="346">
        <f t="shared" ref="F13:F28" si="1">E13*1.2</f>
        <v>1367.1519149364403</v>
      </c>
      <c r="G13" s="347"/>
      <c r="H13" s="348"/>
      <c r="J13" s="142">
        <v>0.15</v>
      </c>
    </row>
    <row r="14" spans="1:11" s="75" customFormat="1" ht="18" customHeight="1" x14ac:dyDescent="0.25">
      <c r="A14" s="286" t="s">
        <v>43</v>
      </c>
      <c r="B14" s="585"/>
      <c r="C14" s="313">
        <v>1179.6734183262713</v>
      </c>
      <c r="D14" s="346">
        <f t="shared" si="0"/>
        <v>1415.6081019915255</v>
      </c>
      <c r="E14" s="346">
        <v>1117.8878434322037</v>
      </c>
      <c r="F14" s="346">
        <f t="shared" si="1"/>
        <v>1341.4654121186443</v>
      </c>
      <c r="G14" s="347"/>
      <c r="H14" s="348"/>
      <c r="J14" s="142">
        <v>0.1</v>
      </c>
    </row>
    <row r="15" spans="1:11" s="75" customFormat="1" ht="18" customHeight="1" x14ac:dyDescent="0.25">
      <c r="A15" s="286" t="s">
        <v>7</v>
      </c>
      <c r="B15" s="585"/>
      <c r="C15" s="313">
        <v>1248.78575529661</v>
      </c>
      <c r="D15" s="346">
        <f t="shared" si="0"/>
        <v>1498.542906355932</v>
      </c>
      <c r="E15" s="346">
        <v>1186.1328781779662</v>
      </c>
      <c r="F15" s="346">
        <f t="shared" si="1"/>
        <v>1423.3594538135594</v>
      </c>
      <c r="G15" s="347"/>
      <c r="H15" s="348"/>
      <c r="J15" s="142">
        <v>0.09</v>
      </c>
    </row>
    <row r="16" spans="1:11" s="75" customFormat="1" ht="18" customHeight="1" x14ac:dyDescent="0.25">
      <c r="A16" s="286" t="s">
        <v>78</v>
      </c>
      <c r="B16" s="585"/>
      <c r="C16" s="313">
        <v>1244.4880786016952</v>
      </c>
      <c r="D16" s="346">
        <f t="shared" si="0"/>
        <v>1493.3856943220342</v>
      </c>
      <c r="E16" s="346">
        <v>1182.4047730932205</v>
      </c>
      <c r="F16" s="346">
        <f t="shared" si="1"/>
        <v>1418.8857277118645</v>
      </c>
      <c r="G16" s="347"/>
      <c r="H16" s="348"/>
      <c r="J16" s="142">
        <v>0.09</v>
      </c>
    </row>
    <row r="17" spans="1:10" s="75" customFormat="1" ht="18" customHeight="1" x14ac:dyDescent="0.25">
      <c r="A17" s="286" t="s">
        <v>8</v>
      </c>
      <c r="B17" s="585"/>
      <c r="C17" s="313">
        <v>1422.2720898305088</v>
      </c>
      <c r="D17" s="346">
        <f t="shared" si="0"/>
        <v>1706.7265077966106</v>
      </c>
      <c r="E17" s="346">
        <v>1360.1887843220341</v>
      </c>
      <c r="F17" s="346">
        <f t="shared" si="1"/>
        <v>1632.2265411864407</v>
      </c>
      <c r="G17" s="347"/>
      <c r="H17" s="348"/>
      <c r="J17" s="142">
        <v>0.09</v>
      </c>
    </row>
    <row r="18" spans="1:10" s="75" customFormat="1" ht="18" customHeight="1" x14ac:dyDescent="0.25">
      <c r="A18" s="286" t="s">
        <v>45</v>
      </c>
      <c r="B18" s="585"/>
      <c r="C18" s="313">
        <v>1458.1880516949154</v>
      </c>
      <c r="D18" s="346">
        <f t="shared" si="0"/>
        <v>1749.8256620338984</v>
      </c>
      <c r="E18" s="346">
        <v>1394.9759588135596</v>
      </c>
      <c r="F18" s="346">
        <f t="shared" si="1"/>
        <v>1673.9711505762714</v>
      </c>
      <c r="G18" s="347"/>
      <c r="H18" s="348"/>
      <c r="J18" s="142">
        <v>0.09</v>
      </c>
    </row>
    <row r="19" spans="1:10" s="75" customFormat="1" ht="18" customHeight="1" x14ac:dyDescent="0.25">
      <c r="A19" s="286" t="s">
        <v>9</v>
      </c>
      <c r="B19" s="585"/>
      <c r="C19" s="313">
        <v>1878.0199916313561</v>
      </c>
      <c r="D19" s="346">
        <f t="shared" si="0"/>
        <v>2253.6239899576271</v>
      </c>
      <c r="E19" s="346">
        <v>1794.7719228813564</v>
      </c>
      <c r="F19" s="346">
        <f t="shared" si="1"/>
        <v>2153.7263074576276</v>
      </c>
      <c r="G19" s="347"/>
      <c r="H19" s="348"/>
      <c r="J19" s="142">
        <v>0.09</v>
      </c>
    </row>
    <row r="20" spans="1:10" s="75" customFormat="1" ht="18" customHeight="1" x14ac:dyDescent="0.25">
      <c r="A20" s="286" t="s">
        <v>46</v>
      </c>
      <c r="B20" s="585"/>
      <c r="C20" s="313">
        <v>1903.5459788135593</v>
      </c>
      <c r="D20" s="346">
        <f t="shared" si="0"/>
        <v>2284.2551745762712</v>
      </c>
      <c r="E20" s="346">
        <v>1818.7843088135594</v>
      </c>
      <c r="F20" s="346">
        <f t="shared" si="1"/>
        <v>2182.5411705762713</v>
      </c>
      <c r="G20" s="347"/>
      <c r="H20" s="348"/>
      <c r="J20" s="142">
        <v>0.09</v>
      </c>
    </row>
    <row r="21" spans="1:10" s="75" customFormat="1" ht="18" customHeight="1" x14ac:dyDescent="0.25">
      <c r="A21" s="286" t="s">
        <v>10</v>
      </c>
      <c r="B21" s="585"/>
      <c r="C21" s="313">
        <v>2060.0369555084749</v>
      </c>
      <c r="D21" s="346">
        <f t="shared" si="0"/>
        <v>2472.0443466101697</v>
      </c>
      <c r="E21" s="346">
        <v>1976.7888867584752</v>
      </c>
      <c r="F21" s="346">
        <f t="shared" si="1"/>
        <v>2372.1466641101701</v>
      </c>
      <c r="G21" s="347"/>
      <c r="H21" s="348"/>
      <c r="J21" s="142">
        <v>0.09</v>
      </c>
    </row>
    <row r="22" spans="1:10" s="75" customFormat="1" ht="18" customHeight="1" x14ac:dyDescent="0.25">
      <c r="A22" s="286" t="s">
        <v>47</v>
      </c>
      <c r="B22" s="585"/>
      <c r="C22" s="313">
        <v>2113.2951961016952</v>
      </c>
      <c r="D22" s="346">
        <f t="shared" si="0"/>
        <v>2535.954235322034</v>
      </c>
      <c r="E22" s="346">
        <v>2028.5335261016953</v>
      </c>
      <c r="F22" s="346">
        <f t="shared" si="1"/>
        <v>2434.2402313220341</v>
      </c>
      <c r="G22" s="347"/>
      <c r="H22" s="348"/>
    </row>
    <row r="23" spans="1:10" s="75" customFormat="1" ht="18" customHeight="1" x14ac:dyDescent="0.25">
      <c r="A23" s="286" t="s">
        <v>11</v>
      </c>
      <c r="B23" s="585"/>
      <c r="C23" s="313">
        <v>2786.693826800848</v>
      </c>
      <c r="D23" s="346">
        <f t="shared" si="0"/>
        <v>3344.0325921610174</v>
      </c>
      <c r="E23" s="346">
        <v>2665.349184216102</v>
      </c>
      <c r="F23" s="346">
        <f t="shared" si="1"/>
        <v>3198.4190210593224</v>
      </c>
      <c r="G23" s="347"/>
      <c r="H23" s="348"/>
    </row>
    <row r="24" spans="1:10" s="75" customFormat="1" ht="18" customHeight="1" x14ac:dyDescent="0.25">
      <c r="A24" s="286" t="s">
        <v>12</v>
      </c>
      <c r="B24" s="585">
        <v>25</v>
      </c>
      <c r="C24" s="313">
        <v>2797.7892935911023</v>
      </c>
      <c r="D24" s="346">
        <f t="shared" si="0"/>
        <v>3357.3471523093226</v>
      </c>
      <c r="E24" s="346">
        <v>2675.3415178919495</v>
      </c>
      <c r="F24" s="346">
        <f t="shared" si="1"/>
        <v>3210.4098214703395</v>
      </c>
      <c r="G24" s="347"/>
      <c r="H24" s="348"/>
    </row>
    <row r="25" spans="1:10" s="75" customFormat="1" ht="18" customHeight="1" x14ac:dyDescent="0.25">
      <c r="A25" s="286" t="s">
        <v>13</v>
      </c>
      <c r="B25" s="585"/>
      <c r="C25" s="313">
        <v>3662.9150250000002</v>
      </c>
      <c r="D25" s="346">
        <f t="shared" si="0"/>
        <v>4395.4980299999997</v>
      </c>
      <c r="E25" s="346">
        <v>3497.8298717161024</v>
      </c>
      <c r="F25" s="346">
        <f t="shared" si="1"/>
        <v>4197.395846059323</v>
      </c>
      <c r="G25" s="347"/>
      <c r="H25" s="348"/>
    </row>
    <row r="26" spans="1:10" s="75" customFormat="1" ht="18" customHeight="1" x14ac:dyDescent="0.25">
      <c r="A26" s="286" t="s">
        <v>48</v>
      </c>
      <c r="B26" s="585"/>
      <c r="C26" s="313">
        <v>3714.7237999894073</v>
      </c>
      <c r="D26" s="346">
        <f t="shared" si="0"/>
        <v>4457.668559987289</v>
      </c>
      <c r="E26" s="346">
        <v>3549.5616839300847</v>
      </c>
      <c r="F26" s="346">
        <f t="shared" si="1"/>
        <v>4259.4740207161012</v>
      </c>
      <c r="G26" s="347"/>
      <c r="H26" s="348"/>
    </row>
    <row r="27" spans="1:10" s="75" customFormat="1" ht="18" customHeight="1" x14ac:dyDescent="0.25">
      <c r="A27" s="286" t="s">
        <v>14</v>
      </c>
      <c r="B27" s="585"/>
      <c r="C27" s="313">
        <v>4396.6268173728813</v>
      </c>
      <c r="D27" s="346">
        <f t="shared" si="0"/>
        <v>5275.9521808474574</v>
      </c>
      <c r="E27" s="346">
        <v>4231.5416640889844</v>
      </c>
      <c r="F27" s="346">
        <f t="shared" si="1"/>
        <v>5077.8499969067807</v>
      </c>
      <c r="G27" s="347"/>
      <c r="H27" s="348"/>
    </row>
    <row r="28" spans="1:10" s="75" customFormat="1" ht="18" customHeight="1" x14ac:dyDescent="0.25">
      <c r="A28" s="286" t="s">
        <v>15</v>
      </c>
      <c r="B28" s="585"/>
      <c r="C28" s="313">
        <v>4664.4059673305092</v>
      </c>
      <c r="D28" s="346">
        <f t="shared" si="0"/>
        <v>5597.2871607966108</v>
      </c>
      <c r="E28" s="346">
        <v>5560.2680658177969</v>
      </c>
      <c r="F28" s="346">
        <f t="shared" si="1"/>
        <v>6672.3216789813559</v>
      </c>
      <c r="G28" s="347"/>
      <c r="H28" s="348"/>
    </row>
    <row r="29" spans="1:10" s="75" customFormat="1" ht="18" customHeight="1" x14ac:dyDescent="0.25">
      <c r="A29" s="286" t="s">
        <v>16</v>
      </c>
      <c r="B29" s="585"/>
      <c r="C29" s="314"/>
      <c r="D29" s="349"/>
      <c r="E29" s="347"/>
      <c r="F29" s="349"/>
      <c r="G29" s="346">
        <v>8154.0777848516955</v>
      </c>
      <c r="H29" s="346">
        <f t="shared" ref="H29:H36" si="2">G29*1.2</f>
        <v>9784.8933418220349</v>
      </c>
    </row>
    <row r="30" spans="1:10" s="75" customFormat="1" ht="18" customHeight="1" x14ac:dyDescent="0.25">
      <c r="A30" s="286" t="s">
        <v>17</v>
      </c>
      <c r="B30" s="585"/>
      <c r="C30" s="314"/>
      <c r="D30" s="349"/>
      <c r="E30" s="347"/>
      <c r="F30" s="349"/>
      <c r="G30" s="346">
        <v>8515.8541378601694</v>
      </c>
      <c r="H30" s="346">
        <f t="shared" si="2"/>
        <v>10219.024965432203</v>
      </c>
    </row>
    <row r="31" spans="1:10" s="75" customFormat="1" ht="18" customHeight="1" x14ac:dyDescent="0.25">
      <c r="A31" s="286" t="s">
        <v>18</v>
      </c>
      <c r="B31" s="585"/>
      <c r="C31" s="314"/>
      <c r="D31" s="349"/>
      <c r="E31" s="347"/>
      <c r="F31" s="349"/>
      <c r="G31" s="346">
        <v>11076.226096398306</v>
      </c>
      <c r="H31" s="346">
        <f t="shared" si="2"/>
        <v>13291.471315677967</v>
      </c>
    </row>
    <row r="32" spans="1:10" s="75" customFormat="1" ht="18" customHeight="1" x14ac:dyDescent="0.25">
      <c r="A32" s="286" t="s">
        <v>19</v>
      </c>
      <c r="B32" s="585"/>
      <c r="C32" s="314"/>
      <c r="D32" s="349"/>
      <c r="E32" s="347"/>
      <c r="F32" s="349"/>
      <c r="G32" s="346">
        <v>10955.939691975635</v>
      </c>
      <c r="H32" s="346">
        <f t="shared" si="2"/>
        <v>13147.127630370762</v>
      </c>
    </row>
    <row r="33" spans="1:8" s="75" customFormat="1" ht="18" customHeight="1" x14ac:dyDescent="0.25">
      <c r="A33" s="286" t="s">
        <v>20</v>
      </c>
      <c r="B33" s="585"/>
      <c r="C33" s="314"/>
      <c r="D33" s="349"/>
      <c r="E33" s="347"/>
      <c r="F33" s="349"/>
      <c r="G33" s="346">
        <v>16924.755672139832</v>
      </c>
      <c r="H33" s="346">
        <f t="shared" si="2"/>
        <v>20309.7068065678</v>
      </c>
    </row>
    <row r="34" spans="1:8" s="75" customFormat="1" ht="18" customHeight="1" x14ac:dyDescent="0.25">
      <c r="A34" s="286" t="s">
        <v>21</v>
      </c>
      <c r="B34" s="585"/>
      <c r="C34" s="314"/>
      <c r="D34" s="349"/>
      <c r="E34" s="347"/>
      <c r="F34" s="349"/>
      <c r="G34" s="346">
        <v>19093.485126165247</v>
      </c>
      <c r="H34" s="346">
        <f t="shared" si="2"/>
        <v>22912.182151398298</v>
      </c>
    </row>
    <row r="35" spans="1:8" s="75" customFormat="1" ht="18" customHeight="1" x14ac:dyDescent="0.25">
      <c r="A35" s="286" t="s">
        <v>22</v>
      </c>
      <c r="B35" s="585"/>
      <c r="C35" s="314"/>
      <c r="D35" s="349"/>
      <c r="E35" s="347"/>
      <c r="F35" s="349"/>
      <c r="G35" s="346">
        <v>37206.387438559323</v>
      </c>
      <c r="H35" s="346">
        <f t="shared" si="2"/>
        <v>44647.664926271187</v>
      </c>
    </row>
    <row r="36" spans="1:8" s="75" customFormat="1" ht="18" customHeight="1" x14ac:dyDescent="0.25">
      <c r="A36" s="286" t="s">
        <v>23</v>
      </c>
      <c r="B36" s="585"/>
      <c r="C36" s="314"/>
      <c r="D36" s="349"/>
      <c r="E36" s="347"/>
      <c r="F36" s="349"/>
      <c r="G36" s="346">
        <v>42657.783311440675</v>
      </c>
      <c r="H36" s="346">
        <f t="shared" si="2"/>
        <v>51189.339973728805</v>
      </c>
    </row>
  </sheetData>
  <mergeCells count="8">
    <mergeCell ref="B13:B23"/>
    <mergeCell ref="B24:B36"/>
    <mergeCell ref="A1:H1"/>
    <mergeCell ref="A3:H3"/>
    <mergeCell ref="A5:H5"/>
    <mergeCell ref="A7:H7"/>
    <mergeCell ref="A9:H9"/>
    <mergeCell ref="A11:H11"/>
  </mergeCells>
  <printOptions horizont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D0D28-3897-41E7-B549-DAE5C7F93A5F}">
  <sheetPr>
    <tabColor theme="1"/>
    <pageSetUpPr fitToPage="1"/>
  </sheetPr>
  <dimension ref="A1:J35"/>
  <sheetViews>
    <sheetView zoomScale="94" zoomScaleNormal="94" workbookViewId="0">
      <selection activeCell="I2" sqref="I1:I1048576"/>
    </sheetView>
  </sheetViews>
  <sheetFormatPr defaultRowHeight="15" x14ac:dyDescent="0.25"/>
  <cols>
    <col min="1" max="1" width="13.7109375" customWidth="1"/>
    <col min="2" max="3" width="11.7109375" customWidth="1"/>
    <col min="4" max="4" width="11.7109375" hidden="1" customWidth="1"/>
    <col min="5" max="5" width="11.7109375" customWidth="1"/>
    <col min="6" max="6" width="13.7109375" customWidth="1"/>
    <col min="7" max="8" width="11.7109375" customWidth="1"/>
    <col min="9" max="9" width="11.7109375" hidden="1" customWidth="1"/>
    <col min="10" max="10" width="11.7109375" customWidth="1"/>
    <col min="12" max="12" width="13.140625" customWidth="1"/>
  </cols>
  <sheetData>
    <row r="1" spans="1:10" ht="60" customHeight="1" x14ac:dyDescent="0.25">
      <c r="A1" s="365" t="s">
        <v>91</v>
      </c>
      <c r="B1" s="366"/>
      <c r="C1" s="366"/>
      <c r="D1" s="366"/>
      <c r="E1" s="366"/>
      <c r="F1" s="366"/>
      <c r="G1" s="366"/>
      <c r="H1" s="366"/>
      <c r="I1" s="366"/>
      <c r="J1" s="366"/>
    </row>
    <row r="2" spans="1:10" ht="2.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3.25" customHeight="1" x14ac:dyDescent="0.25">
      <c r="A3" s="456" t="s">
        <v>358</v>
      </c>
      <c r="B3" s="456"/>
      <c r="C3" s="456"/>
      <c r="D3" s="456"/>
      <c r="E3" s="456"/>
      <c r="F3" s="456"/>
      <c r="G3" s="456"/>
      <c r="H3" s="456"/>
      <c r="I3" s="456"/>
      <c r="J3" s="456"/>
    </row>
    <row r="4" spans="1:10" ht="95.1" customHeight="1" x14ac:dyDescent="0.25">
      <c r="A4" s="451" t="s">
        <v>331</v>
      </c>
      <c r="B4" s="480"/>
      <c r="C4" s="480"/>
      <c r="D4" s="480"/>
      <c r="E4" s="480"/>
      <c r="F4" s="480"/>
      <c r="G4" s="480"/>
      <c r="H4" s="480"/>
      <c r="I4" s="480"/>
      <c r="J4" s="480"/>
    </row>
    <row r="5" spans="1:10" ht="2.1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" customHeight="1" x14ac:dyDescent="0.25">
      <c r="A6" s="369" t="s">
        <v>86</v>
      </c>
      <c r="B6" s="370"/>
      <c r="C6" s="370"/>
      <c r="D6" s="370"/>
      <c r="E6" s="370"/>
      <c r="F6" s="370"/>
      <c r="G6" s="370"/>
      <c r="H6" s="370"/>
      <c r="I6" s="370"/>
      <c r="J6" s="370"/>
    </row>
    <row r="7" spans="1:10" ht="2.1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</row>
    <row r="8" spans="1:10" ht="28.35" customHeight="1" x14ac:dyDescent="0.25">
      <c r="A8" s="375" t="s">
        <v>356</v>
      </c>
      <c r="B8" s="375"/>
      <c r="C8" s="375"/>
      <c r="D8" s="375"/>
      <c r="E8" s="375"/>
      <c r="F8" s="375"/>
      <c r="G8" s="375"/>
      <c r="H8" s="375"/>
      <c r="I8" s="375"/>
      <c r="J8" s="375"/>
    </row>
    <row r="9" spans="1:10" ht="2.1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8.5" customHeight="1" x14ac:dyDescent="0.25">
      <c r="A10" s="453" t="s">
        <v>221</v>
      </c>
      <c r="B10" s="454"/>
      <c r="C10" s="454"/>
      <c r="D10" s="454"/>
      <c r="E10" s="455"/>
      <c r="F10" s="453" t="s">
        <v>222</v>
      </c>
      <c r="G10" s="454"/>
      <c r="H10" s="454"/>
      <c r="I10" s="454"/>
      <c r="J10" s="455"/>
    </row>
    <row r="11" spans="1:10" ht="31.5" customHeight="1" x14ac:dyDescent="0.25">
      <c r="A11" s="24" t="s">
        <v>53</v>
      </c>
      <c r="B11" s="24" t="s">
        <v>103</v>
      </c>
      <c r="C11" s="24" t="s">
        <v>38</v>
      </c>
      <c r="D11" s="25" t="s">
        <v>2</v>
      </c>
      <c r="E11" s="24" t="s">
        <v>212</v>
      </c>
      <c r="F11" s="24" t="s">
        <v>53</v>
      </c>
      <c r="G11" s="24" t="s">
        <v>103</v>
      </c>
      <c r="H11" s="24" t="s">
        <v>38</v>
      </c>
      <c r="I11" s="25" t="s">
        <v>2</v>
      </c>
      <c r="J11" s="24" t="s">
        <v>212</v>
      </c>
    </row>
    <row r="12" spans="1:10" x14ac:dyDescent="0.25">
      <c r="A12" s="11" t="s">
        <v>5</v>
      </c>
      <c r="B12" s="41" t="s">
        <v>68</v>
      </c>
      <c r="C12" s="447">
        <v>40</v>
      </c>
      <c r="D12" s="153">
        <v>1551.74545625</v>
      </c>
      <c r="E12" s="284">
        <f t="shared" ref="E12:E21" si="0">D12*1.2</f>
        <v>1862.0945474999999</v>
      </c>
      <c r="F12" s="11" t="s">
        <v>43</v>
      </c>
      <c r="G12" s="41" t="s">
        <v>69</v>
      </c>
      <c r="H12" s="447">
        <v>40</v>
      </c>
      <c r="I12" s="284">
        <v>1728.2429999999999</v>
      </c>
      <c r="J12" s="284">
        <f t="shared" ref="J12:J19" si="1">I12*1.2</f>
        <v>2073.8915999999999</v>
      </c>
    </row>
    <row r="13" spans="1:10" x14ac:dyDescent="0.25">
      <c r="A13" s="11" t="s">
        <v>6</v>
      </c>
      <c r="B13" s="41" t="s">
        <v>70</v>
      </c>
      <c r="C13" s="448"/>
      <c r="D13" s="153">
        <v>1728.2429999999999</v>
      </c>
      <c r="E13" s="284">
        <f t="shared" si="0"/>
        <v>2073.8915999999999</v>
      </c>
      <c r="F13" s="11" t="s">
        <v>78</v>
      </c>
      <c r="G13" s="41" t="s">
        <v>71</v>
      </c>
      <c r="H13" s="448"/>
      <c r="I13" s="284">
        <v>1893.8662875000002</v>
      </c>
      <c r="J13" s="284">
        <f t="shared" si="1"/>
        <v>2272.639545</v>
      </c>
    </row>
    <row r="14" spans="1:10" x14ac:dyDescent="0.25">
      <c r="A14" s="11" t="s">
        <v>7</v>
      </c>
      <c r="B14" s="41" t="s">
        <v>69</v>
      </c>
      <c r="C14" s="448"/>
      <c r="D14" s="153">
        <v>1893.8662875000002</v>
      </c>
      <c r="E14" s="284">
        <f t="shared" si="0"/>
        <v>2272.639545</v>
      </c>
      <c r="F14" s="11" t="s">
        <v>45</v>
      </c>
      <c r="G14" s="41" t="s">
        <v>72</v>
      </c>
      <c r="H14" s="448"/>
      <c r="I14" s="284">
        <v>2212.5110906250002</v>
      </c>
      <c r="J14" s="284">
        <f t="shared" si="1"/>
        <v>2655.0133087500003</v>
      </c>
    </row>
    <row r="15" spans="1:10" x14ac:dyDescent="0.25">
      <c r="A15" s="11" t="s">
        <v>79</v>
      </c>
      <c r="B15" s="41" t="s">
        <v>71</v>
      </c>
      <c r="C15" s="448"/>
      <c r="D15" s="153">
        <v>2212.5110906250002</v>
      </c>
      <c r="E15" s="284">
        <f t="shared" si="0"/>
        <v>2655.0133087500003</v>
      </c>
      <c r="F15" s="11" t="s">
        <v>80</v>
      </c>
      <c r="G15" s="41" t="s">
        <v>73</v>
      </c>
      <c r="H15" s="448"/>
      <c r="I15" s="284">
        <v>2527.5553875000001</v>
      </c>
      <c r="J15" s="284">
        <f t="shared" si="1"/>
        <v>3033.0664649999999</v>
      </c>
    </row>
    <row r="16" spans="1:10" x14ac:dyDescent="0.25">
      <c r="A16" s="11" t="s">
        <v>9</v>
      </c>
      <c r="B16" s="41" t="s">
        <v>72</v>
      </c>
      <c r="C16" s="448"/>
      <c r="D16" s="153">
        <v>2527.5553875000001</v>
      </c>
      <c r="E16" s="284">
        <f t="shared" si="0"/>
        <v>3033.0664649999999</v>
      </c>
      <c r="F16" s="11" t="s">
        <v>47</v>
      </c>
      <c r="G16" s="41" t="s">
        <v>74</v>
      </c>
      <c r="H16" s="448"/>
      <c r="I16" s="284">
        <v>2947.0143656249998</v>
      </c>
      <c r="J16" s="284">
        <f t="shared" si="1"/>
        <v>3536.4172387499998</v>
      </c>
    </row>
    <row r="17" spans="1:10" x14ac:dyDescent="0.25">
      <c r="A17" s="11" t="s">
        <v>10</v>
      </c>
      <c r="B17" s="41" t="s">
        <v>73</v>
      </c>
      <c r="C17" s="448"/>
      <c r="D17" s="153">
        <v>2947.0143656249998</v>
      </c>
      <c r="E17" s="284">
        <f t="shared" si="0"/>
        <v>3536.4172387499998</v>
      </c>
      <c r="F17" s="11" t="s">
        <v>12</v>
      </c>
      <c r="G17" s="41" t="s">
        <v>75</v>
      </c>
      <c r="H17" s="447">
        <v>25</v>
      </c>
      <c r="I17" s="284">
        <v>5011.0136656249997</v>
      </c>
      <c r="J17" s="284">
        <f t="shared" si="1"/>
        <v>6013.2163987499998</v>
      </c>
    </row>
    <row r="18" spans="1:10" x14ac:dyDescent="0.25">
      <c r="A18" s="11" t="s">
        <v>11</v>
      </c>
      <c r="B18" s="41" t="s">
        <v>74</v>
      </c>
      <c r="C18" s="449"/>
      <c r="D18" s="153">
        <v>4589.4816687499988</v>
      </c>
      <c r="E18" s="284">
        <f t="shared" si="0"/>
        <v>5507.3780024999987</v>
      </c>
      <c r="F18" s="11" t="s">
        <v>48</v>
      </c>
      <c r="G18" s="41" t="s">
        <v>76</v>
      </c>
      <c r="H18" s="448"/>
      <c r="I18" s="284">
        <v>6003.6077749999995</v>
      </c>
      <c r="J18" s="284">
        <f t="shared" si="1"/>
        <v>7204.3293299999996</v>
      </c>
    </row>
    <row r="19" spans="1:10" x14ac:dyDescent="0.25">
      <c r="A19" s="11" t="s">
        <v>13</v>
      </c>
      <c r="B19" s="41" t="s">
        <v>75</v>
      </c>
      <c r="C19" s="447">
        <v>25</v>
      </c>
      <c r="D19" s="153">
        <v>5967.3481312499998</v>
      </c>
      <c r="E19" s="284">
        <f t="shared" si="0"/>
        <v>7160.8177575</v>
      </c>
      <c r="F19" s="11" t="s">
        <v>15</v>
      </c>
      <c r="G19" s="41" t="s">
        <v>77</v>
      </c>
      <c r="H19" s="449"/>
      <c r="I19" s="284">
        <v>10254.169062500001</v>
      </c>
      <c r="J19" s="284">
        <f t="shared" si="1"/>
        <v>12305.002875</v>
      </c>
    </row>
    <row r="20" spans="1:10" x14ac:dyDescent="0.25">
      <c r="A20" s="11" t="s">
        <v>14</v>
      </c>
      <c r="B20" s="41" t="s">
        <v>76</v>
      </c>
      <c r="C20" s="448"/>
      <c r="D20" s="153">
        <v>7560.4630406249998</v>
      </c>
      <c r="E20" s="284">
        <f t="shared" si="0"/>
        <v>9072.5556487499998</v>
      </c>
      <c r="F20" s="50"/>
      <c r="G20" s="51"/>
      <c r="H20" s="51"/>
      <c r="I20" s="51"/>
      <c r="J20" s="39"/>
    </row>
    <row r="21" spans="1:10" x14ac:dyDescent="0.25">
      <c r="A21" s="11" t="s">
        <v>16</v>
      </c>
      <c r="B21" s="41" t="s">
        <v>77</v>
      </c>
      <c r="C21" s="449"/>
      <c r="D21" s="153">
        <v>15524.782865625</v>
      </c>
      <c r="E21" s="284">
        <f t="shared" si="0"/>
        <v>18629.739438749999</v>
      </c>
      <c r="F21" s="50"/>
      <c r="G21" s="51"/>
      <c r="H21" s="51"/>
      <c r="I21" s="51"/>
      <c r="J21" s="39"/>
    </row>
    <row r="22" spans="1:10" ht="2.1" customHeight="1" x14ac:dyDescent="0.25">
      <c r="A22" s="52"/>
      <c r="B22" s="53"/>
      <c r="C22" s="54"/>
      <c r="D22" s="55"/>
      <c r="E22" s="49"/>
      <c r="F22" s="50"/>
      <c r="G22" s="51"/>
      <c r="H22" s="51"/>
      <c r="I22" s="51"/>
      <c r="J22" s="39"/>
    </row>
    <row r="23" spans="1:10" ht="30" customHeight="1" x14ac:dyDescent="0.25">
      <c r="A23" s="450" t="s">
        <v>330</v>
      </c>
      <c r="B23" s="450"/>
      <c r="C23" s="450"/>
      <c r="D23" s="450"/>
      <c r="E23" s="450"/>
      <c r="F23" s="450"/>
      <c r="G23" s="450"/>
      <c r="H23" s="450"/>
      <c r="I23" s="450"/>
      <c r="J23" s="450"/>
    </row>
    <row r="24" spans="1:10" x14ac:dyDescent="0.25">
      <c r="A24" s="56"/>
      <c r="B24" s="57"/>
      <c r="C24" s="57"/>
      <c r="D24" s="57"/>
      <c r="E24" s="57"/>
      <c r="F24" s="57"/>
      <c r="G24" s="57"/>
      <c r="H24" s="57"/>
      <c r="I24" s="57"/>
      <c r="J24" s="35"/>
    </row>
    <row r="25" spans="1:10" x14ac:dyDescent="0.25">
      <c r="A25" s="56"/>
      <c r="B25" s="57"/>
      <c r="C25" s="57"/>
      <c r="D25" s="57"/>
      <c r="E25" s="57"/>
      <c r="F25" s="57"/>
      <c r="G25" s="57"/>
      <c r="H25" s="57"/>
      <c r="I25" s="57"/>
      <c r="J25" s="35"/>
    </row>
    <row r="26" spans="1:10" x14ac:dyDescent="0.25">
      <c r="A26" s="56"/>
      <c r="B26" s="57"/>
      <c r="C26" s="57"/>
      <c r="D26" s="57"/>
      <c r="E26" s="57"/>
      <c r="F26" s="57"/>
      <c r="G26" s="57"/>
      <c r="H26" s="57"/>
      <c r="I26" s="57"/>
      <c r="J26" s="35"/>
    </row>
    <row r="27" spans="1:10" x14ac:dyDescent="0.25">
      <c r="E27" s="58"/>
      <c r="F27" s="58"/>
    </row>
    <row r="28" spans="1:10" x14ac:dyDescent="0.25">
      <c r="E28" s="58"/>
      <c r="F28" s="58"/>
    </row>
    <row r="29" spans="1:10" x14ac:dyDescent="0.25">
      <c r="E29" s="58"/>
      <c r="F29" s="58"/>
    </row>
    <row r="30" spans="1:10" x14ac:dyDescent="0.25">
      <c r="E30" s="58"/>
      <c r="F30" s="58"/>
    </row>
    <row r="31" spans="1:10" x14ac:dyDescent="0.25">
      <c r="E31" s="58"/>
      <c r="F31" s="58"/>
    </row>
    <row r="32" spans="1:10" x14ac:dyDescent="0.25">
      <c r="E32" s="58"/>
    </row>
    <row r="33" spans="5:5" x14ac:dyDescent="0.25">
      <c r="E33" s="58"/>
    </row>
    <row r="34" spans="5:5" x14ac:dyDescent="0.25">
      <c r="E34" s="58"/>
    </row>
    <row r="35" spans="5:5" x14ac:dyDescent="0.25">
      <c r="E35" s="58"/>
    </row>
  </sheetData>
  <mergeCells count="12">
    <mergeCell ref="A23:J23"/>
    <mergeCell ref="A1:J1"/>
    <mergeCell ref="A4:J4"/>
    <mergeCell ref="A6:J6"/>
    <mergeCell ref="A8:J8"/>
    <mergeCell ref="A10:E10"/>
    <mergeCell ref="F10:J10"/>
    <mergeCell ref="A3:J3"/>
    <mergeCell ref="C12:C18"/>
    <mergeCell ref="H12:H16"/>
    <mergeCell ref="H17:H19"/>
    <mergeCell ref="C19:C21"/>
  </mergeCells>
  <printOptions horizont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0" tint="-0.34998626667073579"/>
  </sheetPr>
  <dimension ref="A1:N37"/>
  <sheetViews>
    <sheetView topLeftCell="A2" zoomScaleNormal="100" workbookViewId="0">
      <selection activeCell="K12" sqref="K12:K27"/>
    </sheetView>
  </sheetViews>
  <sheetFormatPr defaultRowHeight="15" x14ac:dyDescent="0.25"/>
  <cols>
    <col min="1" max="1" width="13.7109375" customWidth="1"/>
    <col min="2" max="2" width="12.7109375" customWidth="1"/>
    <col min="3" max="3" width="12.7109375" hidden="1" customWidth="1"/>
    <col min="4" max="5" width="12.7109375" customWidth="1"/>
    <col min="6" max="6" width="12.7109375" hidden="1" customWidth="1"/>
    <col min="7" max="7" width="12.7109375" customWidth="1"/>
    <col min="8" max="8" width="13.7109375" customWidth="1"/>
    <col min="9" max="9" width="12.7109375" customWidth="1"/>
    <col min="10" max="10" width="12.7109375" hidden="1" customWidth="1"/>
    <col min="11" max="11" width="12.7109375" customWidth="1"/>
    <col min="12" max="12" width="9.140625" customWidth="1"/>
    <col min="13" max="13" width="12" hidden="1" customWidth="1"/>
    <col min="14" max="14" width="9.140625" hidden="1" customWidth="1"/>
    <col min="15" max="15" width="12" customWidth="1"/>
    <col min="16" max="16" width="9.140625" customWidth="1"/>
  </cols>
  <sheetData>
    <row r="1" spans="1:11" ht="60" customHeight="1" x14ac:dyDescent="0.25">
      <c r="A1" s="441" t="s">
        <v>224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</row>
    <row r="2" spans="1:11" ht="2.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1.75" customHeight="1" x14ac:dyDescent="0.25">
      <c r="A3" s="456" t="s">
        <v>362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</row>
    <row r="4" spans="1:11" ht="95.1" customHeight="1" x14ac:dyDescent="0.25">
      <c r="A4" s="587" t="s">
        <v>298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</row>
    <row r="5" spans="1:11" ht="2.1" customHeight="1" x14ac:dyDescent="0.25">
      <c r="A5" s="1"/>
      <c r="B5" s="28"/>
      <c r="C5" s="28"/>
      <c r="D5" s="28"/>
      <c r="E5" s="28"/>
      <c r="F5" s="28"/>
      <c r="G5" s="28"/>
      <c r="H5" s="28"/>
      <c r="I5" s="28"/>
      <c r="J5" s="29"/>
      <c r="K5" s="29"/>
    </row>
    <row r="6" spans="1:11" ht="30" customHeight="1" x14ac:dyDescent="0.25">
      <c r="A6" s="375" t="s">
        <v>219</v>
      </c>
      <c r="B6" s="426"/>
      <c r="C6" s="426"/>
      <c r="D6" s="426"/>
      <c r="E6" s="426"/>
      <c r="F6" s="426"/>
      <c r="G6" s="426"/>
      <c r="H6" s="426"/>
      <c r="I6" s="426"/>
      <c r="J6" s="426"/>
      <c r="K6" s="426"/>
    </row>
    <row r="7" spans="1:11" ht="2.1" customHeight="1" x14ac:dyDescent="0.25">
      <c r="A7" s="375"/>
      <c r="B7" s="426"/>
      <c r="C7" s="426"/>
      <c r="D7" s="426"/>
      <c r="E7" s="426"/>
      <c r="F7" s="426"/>
      <c r="G7" s="426"/>
      <c r="H7" s="426"/>
      <c r="I7" s="426"/>
      <c r="J7" s="426"/>
      <c r="K7" s="426"/>
    </row>
    <row r="8" spans="1:11" ht="30" customHeight="1" x14ac:dyDescent="0.25">
      <c r="A8" s="375" t="s">
        <v>357</v>
      </c>
      <c r="B8" s="375"/>
      <c r="C8" s="375"/>
      <c r="D8" s="375"/>
      <c r="E8" s="375"/>
      <c r="F8" s="375"/>
      <c r="G8" s="375"/>
      <c r="H8" s="375"/>
      <c r="I8" s="375"/>
      <c r="J8" s="375"/>
      <c r="K8" s="375"/>
    </row>
    <row r="9" spans="1:11" ht="2.1" customHeight="1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1" ht="40.5" customHeight="1" x14ac:dyDescent="0.25">
      <c r="A10" s="463" t="s">
        <v>282</v>
      </c>
      <c r="B10" s="463"/>
      <c r="C10" s="463"/>
      <c r="D10" s="463"/>
      <c r="E10" s="463"/>
      <c r="F10" s="463"/>
      <c r="G10" s="463"/>
      <c r="H10" s="463" t="s">
        <v>283</v>
      </c>
      <c r="I10" s="463"/>
      <c r="J10" s="463"/>
      <c r="K10" s="463"/>
    </row>
    <row r="11" spans="1:11" ht="30.75" customHeight="1" x14ac:dyDescent="0.25">
      <c r="A11" s="24" t="s">
        <v>53</v>
      </c>
      <c r="B11" s="24" t="s">
        <v>38</v>
      </c>
      <c r="C11" s="25" t="s">
        <v>39</v>
      </c>
      <c r="D11" s="24" t="s">
        <v>212</v>
      </c>
      <c r="E11" s="24" t="s">
        <v>38</v>
      </c>
      <c r="F11" s="25" t="s">
        <v>39</v>
      </c>
      <c r="G11" s="24" t="s">
        <v>212</v>
      </c>
      <c r="H11" s="24" t="s">
        <v>53</v>
      </c>
      <c r="I11" s="24" t="s">
        <v>38</v>
      </c>
      <c r="J11" s="25" t="s">
        <v>39</v>
      </c>
      <c r="K11" s="24" t="s">
        <v>212</v>
      </c>
    </row>
    <row r="12" spans="1:11" x14ac:dyDescent="0.25">
      <c r="A12" s="26" t="s">
        <v>6</v>
      </c>
      <c r="B12" s="513" t="s">
        <v>311</v>
      </c>
      <c r="C12" s="27">
        <v>8221.5981973124981</v>
      </c>
      <c r="D12" s="338">
        <f>C12*1.2</f>
        <v>9865.9178367749973</v>
      </c>
      <c r="E12" s="530"/>
      <c r="F12" s="34"/>
      <c r="G12" s="74"/>
      <c r="H12" s="26" t="s">
        <v>6</v>
      </c>
      <c r="I12" s="513" t="s">
        <v>311</v>
      </c>
      <c r="J12" s="27">
        <v>4643.2468220338988</v>
      </c>
      <c r="K12" s="338">
        <f>J12*1.2</f>
        <v>5571.8961864406783</v>
      </c>
    </row>
    <row r="13" spans="1:11" x14ac:dyDescent="0.25">
      <c r="A13" s="26" t="s">
        <v>7</v>
      </c>
      <c r="B13" s="513"/>
      <c r="C13" s="27">
        <v>10769.063815124999</v>
      </c>
      <c r="D13" s="338">
        <f t="shared" ref="D13:D27" si="0">C13*1.2</f>
        <v>12922.876578149999</v>
      </c>
      <c r="E13" s="530"/>
      <c r="F13" s="34"/>
      <c r="G13" s="74"/>
      <c r="H13" s="26" t="s">
        <v>7</v>
      </c>
      <c r="I13" s="513"/>
      <c r="J13" s="27">
        <v>5065.3601694915251</v>
      </c>
      <c r="K13" s="338">
        <f t="shared" ref="K13:K27" si="1">J13*1.2</f>
        <v>6078.4322033898297</v>
      </c>
    </row>
    <row r="14" spans="1:11" x14ac:dyDescent="0.25">
      <c r="A14" s="26" t="s">
        <v>8</v>
      </c>
      <c r="B14" s="513"/>
      <c r="C14" s="27">
        <v>11512.776558937503</v>
      </c>
      <c r="D14" s="338">
        <f t="shared" si="0"/>
        <v>13815.331870725004</v>
      </c>
      <c r="E14" s="530"/>
      <c r="F14" s="34"/>
      <c r="G14" s="74"/>
      <c r="H14" s="26" t="s">
        <v>8</v>
      </c>
      <c r="I14" s="513"/>
      <c r="J14" s="27">
        <v>5403.0508474576272</v>
      </c>
      <c r="K14" s="338">
        <f t="shared" si="1"/>
        <v>6483.6610169491523</v>
      </c>
    </row>
    <row r="15" spans="1:11" x14ac:dyDescent="0.25">
      <c r="A15" s="26" t="s">
        <v>9</v>
      </c>
      <c r="B15" s="513"/>
      <c r="C15" s="27">
        <v>13159.094949000004</v>
      </c>
      <c r="D15" s="338">
        <f t="shared" si="0"/>
        <v>15790.913938800004</v>
      </c>
      <c r="E15" s="530"/>
      <c r="F15" s="34"/>
      <c r="G15" s="74"/>
      <c r="H15" s="26" t="s">
        <v>9</v>
      </c>
      <c r="I15" s="513"/>
      <c r="J15" s="27">
        <v>6162.8548728813576</v>
      </c>
      <c r="K15" s="338">
        <f t="shared" si="1"/>
        <v>7395.4258474576291</v>
      </c>
    </row>
    <row r="16" spans="1:11" x14ac:dyDescent="0.25">
      <c r="A16" s="26" t="s">
        <v>10</v>
      </c>
      <c r="B16" s="513"/>
      <c r="C16" s="27">
        <v>18260.716978350003</v>
      </c>
      <c r="D16" s="338">
        <f t="shared" si="0"/>
        <v>21912.860374020001</v>
      </c>
      <c r="E16" s="530"/>
      <c r="F16" s="34"/>
      <c r="G16" s="74"/>
      <c r="H16" s="26" t="s">
        <v>10</v>
      </c>
      <c r="I16" s="513"/>
      <c r="J16" s="27">
        <v>8104.5762711864427</v>
      </c>
      <c r="K16" s="338">
        <f t="shared" si="1"/>
        <v>9725.4915254237312</v>
      </c>
    </row>
    <row r="17" spans="1:14" x14ac:dyDescent="0.25">
      <c r="A17" s="26" t="s">
        <v>11</v>
      </c>
      <c r="B17" s="513"/>
      <c r="C17" s="5">
        <v>25040.821739999999</v>
      </c>
      <c r="D17" s="338">
        <f t="shared" si="0"/>
        <v>30048.986087999998</v>
      </c>
      <c r="E17" s="530"/>
      <c r="F17" s="34"/>
      <c r="G17" s="74"/>
      <c r="H17" s="26" t="s">
        <v>11</v>
      </c>
      <c r="I17" s="513"/>
      <c r="J17" s="27">
        <v>10974.947033898305</v>
      </c>
      <c r="K17" s="338">
        <f t="shared" si="1"/>
        <v>13169.936440677966</v>
      </c>
    </row>
    <row r="18" spans="1:14" x14ac:dyDescent="0.25">
      <c r="A18" s="26" t="s">
        <v>13</v>
      </c>
      <c r="B18" s="513" t="s">
        <v>312</v>
      </c>
      <c r="C18" s="27">
        <v>36524.40825</v>
      </c>
      <c r="D18" s="338">
        <f t="shared" si="0"/>
        <v>43829.289899999996</v>
      </c>
      <c r="E18" s="513" t="s">
        <v>313</v>
      </c>
      <c r="F18" s="27">
        <v>31760.829375000001</v>
      </c>
      <c r="G18" s="338">
        <f>F18*1.2</f>
        <v>38112.99525</v>
      </c>
      <c r="H18" s="26" t="s">
        <v>13</v>
      </c>
      <c r="I18" s="513" t="s">
        <v>312</v>
      </c>
      <c r="J18" s="27">
        <v>13507.62711864407</v>
      </c>
      <c r="K18" s="338">
        <f t="shared" si="1"/>
        <v>16209.152542372884</v>
      </c>
    </row>
    <row r="19" spans="1:14" x14ac:dyDescent="0.25">
      <c r="A19" s="26" t="s">
        <v>14</v>
      </c>
      <c r="B19" s="513"/>
      <c r="C19" s="27">
        <v>43507.099580174996</v>
      </c>
      <c r="D19" s="338">
        <f t="shared" si="0"/>
        <v>52208.519496209992</v>
      </c>
      <c r="E19" s="513"/>
      <c r="F19" s="27">
        <v>42283.114681499996</v>
      </c>
      <c r="G19" s="338">
        <f t="shared" ref="G19:G27" si="2">F19*1.2</f>
        <v>50739.73761779999</v>
      </c>
      <c r="H19" s="26" t="s">
        <v>14</v>
      </c>
      <c r="I19" s="513"/>
      <c r="J19" s="27">
        <v>23976.038135593222</v>
      </c>
      <c r="K19" s="338">
        <f t="shared" si="1"/>
        <v>28771.245762711867</v>
      </c>
    </row>
    <row r="20" spans="1:14" x14ac:dyDescent="0.25">
      <c r="A20" s="26" t="s">
        <v>16</v>
      </c>
      <c r="B20" s="513"/>
      <c r="C20" s="27">
        <v>65151.640955362491</v>
      </c>
      <c r="D20" s="338">
        <f t="shared" si="0"/>
        <v>78181.969146434989</v>
      </c>
      <c r="E20" s="513"/>
      <c r="F20" s="27">
        <v>60680.468363779699</v>
      </c>
      <c r="G20" s="338">
        <f t="shared" si="2"/>
        <v>72816.56203653563</v>
      </c>
      <c r="H20" s="26" t="s">
        <v>16</v>
      </c>
      <c r="I20" s="513"/>
      <c r="J20" s="27">
        <v>36808.28389830509</v>
      </c>
      <c r="K20" s="338">
        <f t="shared" si="1"/>
        <v>44169.940677966108</v>
      </c>
      <c r="M20" s="33">
        <v>11039.681835000001</v>
      </c>
      <c r="N20">
        <f>M20*1.08</f>
        <v>11922.856381800002</v>
      </c>
    </row>
    <row r="21" spans="1:14" x14ac:dyDescent="0.25">
      <c r="A21" s="26" t="s">
        <v>18</v>
      </c>
      <c r="B21" s="513"/>
      <c r="C21" s="27">
        <v>98583.84754066405</v>
      </c>
      <c r="D21" s="338">
        <f t="shared" si="0"/>
        <v>118300.61704879685</v>
      </c>
      <c r="E21" s="513"/>
      <c r="F21" s="27">
        <v>91440.088081650028</v>
      </c>
      <c r="G21" s="338">
        <f t="shared" si="2"/>
        <v>109728.10569798003</v>
      </c>
      <c r="H21" s="26" t="s">
        <v>18</v>
      </c>
      <c r="I21" s="513"/>
      <c r="J21" s="27">
        <v>42380.180084745771</v>
      </c>
      <c r="K21" s="338">
        <f t="shared" si="1"/>
        <v>50856.216101694925</v>
      </c>
      <c r="M21" s="33">
        <v>21853.792372881358</v>
      </c>
      <c r="N21">
        <f>M21*1.07</f>
        <v>23383.557838983055</v>
      </c>
    </row>
    <row r="22" spans="1:14" x14ac:dyDescent="0.25">
      <c r="A22" s="26" t="s">
        <v>20</v>
      </c>
      <c r="B22" s="513"/>
      <c r="C22" s="27">
        <v>143717.40793265626</v>
      </c>
      <c r="D22" s="338">
        <f t="shared" si="0"/>
        <v>172460.88951918751</v>
      </c>
      <c r="E22" s="513"/>
      <c r="F22" s="27">
        <v>131549.10961499999</v>
      </c>
      <c r="G22" s="338">
        <f t="shared" si="2"/>
        <v>157858.93153799998</v>
      </c>
      <c r="H22" s="26" t="s">
        <v>20</v>
      </c>
      <c r="I22" s="513"/>
      <c r="J22" s="27">
        <v>93709.163135593219</v>
      </c>
      <c r="K22" s="338">
        <f t="shared" si="1"/>
        <v>112450.99576271186</v>
      </c>
      <c r="M22" s="33">
        <v>84088.98305084747</v>
      </c>
      <c r="N22">
        <f>M22*1.15</f>
        <v>96702.330508474581</v>
      </c>
    </row>
    <row r="23" spans="1:14" x14ac:dyDescent="0.25">
      <c r="A23" s="26" t="s">
        <v>87</v>
      </c>
      <c r="B23" s="513"/>
      <c r="C23" s="27">
        <v>173356.06858762505</v>
      </c>
      <c r="D23" s="338">
        <f t="shared" si="0"/>
        <v>208027.28230515006</v>
      </c>
      <c r="E23" s="513"/>
      <c r="F23" s="27">
        <v>162742.43990812497</v>
      </c>
      <c r="G23" s="338">
        <f t="shared" si="2"/>
        <v>195290.92788974996</v>
      </c>
      <c r="H23" s="26" t="s">
        <v>87</v>
      </c>
      <c r="I23" s="513"/>
      <c r="J23" s="27">
        <v>124101.32415254239</v>
      </c>
      <c r="K23" s="338">
        <f t="shared" si="1"/>
        <v>148921.58898305087</v>
      </c>
      <c r="M23" s="33"/>
    </row>
    <row r="24" spans="1:14" x14ac:dyDescent="0.25">
      <c r="A24" s="26" t="s">
        <v>22</v>
      </c>
      <c r="B24" s="513"/>
      <c r="C24" s="27">
        <v>185738.86201303126</v>
      </c>
      <c r="D24" s="338">
        <f t="shared" si="0"/>
        <v>222886.6344156375</v>
      </c>
      <c r="E24" s="513"/>
      <c r="F24" s="27">
        <v>171012.76063987502</v>
      </c>
      <c r="G24" s="338">
        <f t="shared" si="2"/>
        <v>205215.31276785003</v>
      </c>
      <c r="H24" s="26" t="s">
        <v>22</v>
      </c>
      <c r="I24" s="513"/>
      <c r="J24" s="27">
        <v>105781.60487288135</v>
      </c>
      <c r="K24" s="338">
        <f t="shared" si="1"/>
        <v>126937.92584745761</v>
      </c>
      <c r="M24" s="33">
        <v>151983.05084745763</v>
      </c>
      <c r="N24">
        <f>M24*1.07</f>
        <v>162621.86440677967</v>
      </c>
    </row>
    <row r="25" spans="1:14" x14ac:dyDescent="0.25">
      <c r="A25" s="26" t="s">
        <v>88</v>
      </c>
      <c r="B25" s="513"/>
      <c r="C25" s="27">
        <v>212272.95612600003</v>
      </c>
      <c r="D25" s="338">
        <f t="shared" si="0"/>
        <v>254727.54735120002</v>
      </c>
      <c r="E25" s="513"/>
      <c r="F25" s="27">
        <v>199100.82506737503</v>
      </c>
      <c r="G25" s="338">
        <f t="shared" si="2"/>
        <v>238920.99008085002</v>
      </c>
      <c r="H25" s="26" t="s">
        <v>88</v>
      </c>
      <c r="I25" s="513"/>
      <c r="J25" s="27">
        <v>133028.03250000003</v>
      </c>
      <c r="K25" s="338">
        <f t="shared" si="1"/>
        <v>159633.63900000002</v>
      </c>
      <c r="M25" s="167"/>
    </row>
    <row r="26" spans="1:14" ht="15.75" customHeight="1" x14ac:dyDescent="0.25">
      <c r="A26" s="26" t="s">
        <v>24</v>
      </c>
      <c r="B26" s="588"/>
      <c r="C26" s="27">
        <v>728162.23701375001</v>
      </c>
      <c r="D26" s="338">
        <f t="shared" si="0"/>
        <v>873794.68441650004</v>
      </c>
      <c r="E26" s="588"/>
      <c r="F26" s="27">
        <v>633184.55522437487</v>
      </c>
      <c r="G26" s="338">
        <f t="shared" si="2"/>
        <v>759821.4662692498</v>
      </c>
      <c r="H26" s="26" t="s">
        <v>24</v>
      </c>
      <c r="I26" s="588"/>
      <c r="J26" s="27">
        <v>405227.56410381367</v>
      </c>
      <c r="K26" s="338">
        <f t="shared" si="1"/>
        <v>486273.07692457637</v>
      </c>
    </row>
    <row r="27" spans="1:14" ht="15.75" customHeight="1" x14ac:dyDescent="0.25">
      <c r="A27" s="26" t="s">
        <v>26</v>
      </c>
      <c r="B27" s="588"/>
      <c r="C27" s="27">
        <v>1331130.3632550002</v>
      </c>
      <c r="D27" s="338">
        <f t="shared" si="0"/>
        <v>1597356.4359060002</v>
      </c>
      <c r="E27" s="588"/>
      <c r="F27" s="27">
        <v>1157504.7143756251</v>
      </c>
      <c r="G27" s="338">
        <f t="shared" si="2"/>
        <v>1389005.6572507501</v>
      </c>
      <c r="H27" s="26" t="s">
        <v>26</v>
      </c>
      <c r="I27" s="588"/>
      <c r="J27" s="27">
        <v>868119.91441207635</v>
      </c>
      <c r="K27" s="338">
        <f t="shared" si="1"/>
        <v>1041743.8972944915</v>
      </c>
    </row>
    <row r="28" spans="1:14" ht="15.75" customHeight="1" x14ac:dyDescent="0.25">
      <c r="A28" s="26" t="s">
        <v>30</v>
      </c>
      <c r="B28" s="588"/>
      <c r="C28" s="27" t="s">
        <v>29</v>
      </c>
      <c r="D28" s="338" t="s">
        <v>29</v>
      </c>
      <c r="E28" s="588"/>
      <c r="F28" s="27" t="s">
        <v>29</v>
      </c>
      <c r="G28" s="27" t="s">
        <v>29</v>
      </c>
      <c r="H28" s="26" t="s">
        <v>30</v>
      </c>
      <c r="I28" s="588"/>
      <c r="J28" s="27" t="s">
        <v>29</v>
      </c>
      <c r="K28" s="27" t="s">
        <v>29</v>
      </c>
    </row>
    <row r="29" spans="1:14" ht="15.75" customHeight="1" x14ac:dyDescent="0.25">
      <c r="A29" s="26" t="s">
        <v>32</v>
      </c>
      <c r="B29" s="588"/>
      <c r="C29" s="27" t="s">
        <v>29</v>
      </c>
      <c r="D29" s="338" t="s">
        <v>29</v>
      </c>
      <c r="E29" s="588"/>
      <c r="F29" s="27" t="s">
        <v>29</v>
      </c>
      <c r="G29" s="27" t="s">
        <v>29</v>
      </c>
      <c r="H29" s="26" t="s">
        <v>32</v>
      </c>
      <c r="I29" s="588"/>
      <c r="J29" s="27" t="s">
        <v>29</v>
      </c>
      <c r="K29" s="27" t="s">
        <v>29</v>
      </c>
    </row>
    <row r="30" spans="1:14" ht="15.75" customHeight="1" x14ac:dyDescent="0.25">
      <c r="A30" s="26" t="s">
        <v>33</v>
      </c>
      <c r="B30" s="588"/>
      <c r="C30" s="27" t="s">
        <v>29</v>
      </c>
      <c r="D30" s="338" t="s">
        <v>29</v>
      </c>
      <c r="E30" s="588"/>
      <c r="F30" s="27" t="s">
        <v>29</v>
      </c>
      <c r="G30" s="27" t="s">
        <v>29</v>
      </c>
      <c r="H30" s="26" t="s">
        <v>33</v>
      </c>
      <c r="I30" s="588"/>
      <c r="J30" s="27" t="s">
        <v>29</v>
      </c>
      <c r="K30" s="27" t="s">
        <v>29</v>
      </c>
    </row>
    <row r="31" spans="1:14" ht="15.75" customHeight="1" x14ac:dyDescent="0.25">
      <c r="A31" s="26" t="s">
        <v>34</v>
      </c>
      <c r="B31" s="588"/>
      <c r="C31" s="27" t="s">
        <v>29</v>
      </c>
      <c r="D31" s="338" t="s">
        <v>29</v>
      </c>
      <c r="E31" s="588"/>
      <c r="F31" s="27" t="s">
        <v>29</v>
      </c>
      <c r="G31" s="27" t="s">
        <v>29</v>
      </c>
      <c r="H31" s="26" t="s">
        <v>34</v>
      </c>
      <c r="I31" s="588"/>
      <c r="J31" s="27" t="s">
        <v>29</v>
      </c>
      <c r="K31" s="27" t="s">
        <v>29</v>
      </c>
    </row>
    <row r="32" spans="1:14" x14ac:dyDescent="0.25">
      <c r="A32" s="477" t="s">
        <v>218</v>
      </c>
      <c r="B32" s="477"/>
      <c r="C32" s="477"/>
      <c r="D32" s="477"/>
      <c r="E32" s="477"/>
      <c r="F32" s="477"/>
      <c r="G32" s="477"/>
      <c r="H32" s="477"/>
      <c r="I32" s="477"/>
      <c r="J32" s="477"/>
      <c r="K32" s="477"/>
    </row>
    <row r="33" spans="1:11" x14ac:dyDescent="0.25">
      <c r="A33" s="528" t="s">
        <v>40</v>
      </c>
      <c r="B33" s="528"/>
      <c r="C33" s="528"/>
      <c r="D33" s="528"/>
      <c r="E33" s="528"/>
      <c r="F33" s="528"/>
      <c r="G33" s="528"/>
      <c r="H33" s="528"/>
      <c r="I33" s="528"/>
      <c r="J33" s="528"/>
      <c r="K33" s="528"/>
    </row>
    <row r="34" spans="1:11" x14ac:dyDescent="0.25">
      <c r="A34" s="35"/>
      <c r="B34" s="35"/>
      <c r="C34" s="35"/>
      <c r="D34" s="35"/>
      <c r="E34" s="35"/>
      <c r="F34" s="35"/>
      <c r="G34" s="36"/>
      <c r="H34" s="35"/>
      <c r="I34" s="35"/>
      <c r="J34" s="35"/>
      <c r="K34" s="35"/>
    </row>
    <row r="35" spans="1:11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</row>
    <row r="36" spans="1:11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</row>
  </sheetData>
  <mergeCells count="16">
    <mergeCell ref="A32:K32"/>
    <mergeCell ref="A33:K33"/>
    <mergeCell ref="B12:B17"/>
    <mergeCell ref="E12:E17"/>
    <mergeCell ref="I12:I17"/>
    <mergeCell ref="B18:B31"/>
    <mergeCell ref="E18:E31"/>
    <mergeCell ref="I18:I31"/>
    <mergeCell ref="A10:G10"/>
    <mergeCell ref="H10:K10"/>
    <mergeCell ref="A1:K1"/>
    <mergeCell ref="A4:K4"/>
    <mergeCell ref="A6:K6"/>
    <mergeCell ref="A7:K7"/>
    <mergeCell ref="A8:K8"/>
    <mergeCell ref="A3:K3"/>
  </mergeCells>
  <printOptions horizontalCentered="1"/>
  <pageMargins left="0.23622047244094491" right="0.23622047244094491" top="0" bottom="0" header="0.31496062992125984" footer="0.31496062992125984"/>
  <pageSetup paperSize="9" scale="95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0" tint="-0.34998626667073579"/>
  </sheetPr>
  <dimension ref="A1:N36"/>
  <sheetViews>
    <sheetView zoomScaleNormal="100" workbookViewId="0">
      <selection activeCell="K12" sqref="K12:K26"/>
    </sheetView>
  </sheetViews>
  <sheetFormatPr defaultRowHeight="15" x14ac:dyDescent="0.25"/>
  <cols>
    <col min="1" max="1" width="13.7109375" customWidth="1"/>
    <col min="2" max="2" width="12.7109375" customWidth="1"/>
    <col min="3" max="3" width="12.7109375" hidden="1" customWidth="1"/>
    <col min="4" max="5" width="12.7109375" customWidth="1"/>
    <col min="6" max="6" width="12.5703125" hidden="1" customWidth="1"/>
    <col min="7" max="7" width="12.7109375" customWidth="1"/>
    <col min="8" max="8" width="13.7109375" customWidth="1"/>
    <col min="9" max="9" width="12.7109375" customWidth="1"/>
    <col min="10" max="10" width="12.7109375" hidden="1" customWidth="1"/>
    <col min="11" max="11" width="12.7109375" customWidth="1"/>
    <col min="12" max="12" width="9.140625" customWidth="1"/>
    <col min="13" max="13" width="12" hidden="1" customWidth="1"/>
    <col min="14" max="14" width="9.140625" hidden="1" customWidth="1"/>
    <col min="15" max="15" width="12.7109375" customWidth="1"/>
  </cols>
  <sheetData>
    <row r="1" spans="1:11" ht="60" customHeight="1" x14ac:dyDescent="0.25">
      <c r="A1" s="441" t="s">
        <v>224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</row>
    <row r="2" spans="1:11" ht="2.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3.25" customHeight="1" x14ac:dyDescent="0.25">
      <c r="A3" s="456" t="s">
        <v>362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</row>
    <row r="4" spans="1:11" ht="95.1" customHeight="1" x14ac:dyDescent="0.25">
      <c r="A4" s="587" t="s">
        <v>299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</row>
    <row r="5" spans="1:11" ht="2.1" customHeight="1" x14ac:dyDescent="0.25">
      <c r="A5" s="1"/>
      <c r="B5" s="28"/>
      <c r="C5" s="28"/>
      <c r="D5" s="28"/>
      <c r="E5" s="28"/>
      <c r="F5" s="28"/>
      <c r="G5" s="28"/>
      <c r="H5" s="28"/>
      <c r="I5" s="28"/>
      <c r="J5" s="29"/>
      <c r="K5" s="29"/>
    </row>
    <row r="6" spans="1:11" ht="30" customHeight="1" x14ac:dyDescent="0.25">
      <c r="A6" s="375" t="s">
        <v>219</v>
      </c>
      <c r="B6" s="426"/>
      <c r="C6" s="426"/>
      <c r="D6" s="426"/>
      <c r="E6" s="426"/>
      <c r="F6" s="426"/>
      <c r="G6" s="426"/>
      <c r="H6" s="426"/>
      <c r="I6" s="426"/>
      <c r="J6" s="426"/>
      <c r="K6" s="426"/>
    </row>
    <row r="7" spans="1:11" ht="2.1" customHeight="1" x14ac:dyDescent="0.25">
      <c r="A7" s="375"/>
      <c r="B7" s="426"/>
      <c r="C7" s="426"/>
      <c r="D7" s="426"/>
      <c r="E7" s="426"/>
      <c r="F7" s="426"/>
      <c r="G7" s="426"/>
      <c r="H7" s="426"/>
      <c r="I7" s="426"/>
      <c r="J7" s="426"/>
      <c r="K7" s="426"/>
    </row>
    <row r="8" spans="1:11" ht="30" customHeight="1" x14ac:dyDescent="0.25">
      <c r="A8" s="375" t="s">
        <v>357</v>
      </c>
      <c r="B8" s="375"/>
      <c r="C8" s="375"/>
      <c r="D8" s="375"/>
      <c r="E8" s="375"/>
      <c r="F8" s="375"/>
      <c r="G8" s="375"/>
      <c r="H8" s="375"/>
      <c r="I8" s="375"/>
      <c r="J8" s="375"/>
      <c r="K8" s="375"/>
    </row>
    <row r="9" spans="1:11" ht="2.1" customHeight="1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1" ht="39" customHeight="1" x14ac:dyDescent="0.25">
      <c r="A10" s="463" t="s">
        <v>284</v>
      </c>
      <c r="B10" s="463"/>
      <c r="C10" s="463"/>
      <c r="D10" s="463"/>
      <c r="E10" s="463"/>
      <c r="F10" s="463"/>
      <c r="G10" s="463"/>
      <c r="H10" s="463" t="s">
        <v>285</v>
      </c>
      <c r="I10" s="463"/>
      <c r="J10" s="463"/>
      <c r="K10" s="463"/>
    </row>
    <row r="11" spans="1:11" ht="30.75" customHeight="1" x14ac:dyDescent="0.25">
      <c r="A11" s="24" t="s">
        <v>53</v>
      </c>
      <c r="B11" s="24" t="s">
        <v>38</v>
      </c>
      <c r="C11" s="25" t="s">
        <v>39</v>
      </c>
      <c r="D11" s="24" t="s">
        <v>212</v>
      </c>
      <c r="E11" s="24" t="s">
        <v>38</v>
      </c>
      <c r="F11" s="25" t="s">
        <v>39</v>
      </c>
      <c r="G11" s="24" t="s">
        <v>212</v>
      </c>
      <c r="H11" s="24" t="s">
        <v>53</v>
      </c>
      <c r="I11" s="24" t="s">
        <v>38</v>
      </c>
      <c r="J11" s="25" t="s">
        <v>39</v>
      </c>
      <c r="K11" s="24" t="s">
        <v>212</v>
      </c>
    </row>
    <row r="12" spans="1:11" ht="15" customHeight="1" x14ac:dyDescent="0.25">
      <c r="A12" s="26" t="s">
        <v>43</v>
      </c>
      <c r="B12" s="513" t="s">
        <v>311</v>
      </c>
      <c r="C12" s="27">
        <v>8386.0301612587482</v>
      </c>
      <c r="D12" s="284">
        <f>C12*1.2</f>
        <v>10063.236193510498</v>
      </c>
      <c r="E12" s="530"/>
      <c r="F12" s="34"/>
      <c r="G12" s="41"/>
      <c r="H12" s="26" t="s">
        <v>43</v>
      </c>
      <c r="I12" s="513" t="s">
        <v>311</v>
      </c>
      <c r="J12" s="27">
        <v>4782.5442266949158</v>
      </c>
      <c r="K12" s="284">
        <f>J12*1.2</f>
        <v>5739.0530720338984</v>
      </c>
    </row>
    <row r="13" spans="1:11" x14ac:dyDescent="0.25">
      <c r="A13" s="26" t="s">
        <v>44</v>
      </c>
      <c r="B13" s="513"/>
      <c r="C13" s="27">
        <v>10876.754453276248</v>
      </c>
      <c r="D13" s="284">
        <f t="shared" ref="D13:D24" si="0">C13*1.2</f>
        <v>13052.105343931496</v>
      </c>
      <c r="E13" s="530"/>
      <c r="F13" s="34"/>
      <c r="G13" s="41"/>
      <c r="H13" s="26" t="s">
        <v>78</v>
      </c>
      <c r="I13" s="513"/>
      <c r="J13" s="27">
        <v>5217.3209745762715</v>
      </c>
      <c r="K13" s="284">
        <f t="shared" ref="K13:K26" si="1">J13*1.2</f>
        <v>6260.7851694915253</v>
      </c>
    </row>
    <row r="14" spans="1:11" x14ac:dyDescent="0.25">
      <c r="A14" s="26" t="s">
        <v>45</v>
      </c>
      <c r="B14" s="513"/>
      <c r="C14" s="27">
        <v>11627.904324526877</v>
      </c>
      <c r="D14" s="284">
        <f t="shared" si="0"/>
        <v>13953.485189432251</v>
      </c>
      <c r="E14" s="530"/>
      <c r="F14" s="34"/>
      <c r="G14" s="41"/>
      <c r="H14" s="26" t="s">
        <v>45</v>
      </c>
      <c r="I14" s="513"/>
      <c r="J14" s="27">
        <v>5565.1423728813561</v>
      </c>
      <c r="K14" s="284">
        <f t="shared" si="1"/>
        <v>6678.1708474576271</v>
      </c>
    </row>
    <row r="15" spans="1:11" x14ac:dyDescent="0.25">
      <c r="A15" s="26" t="s">
        <v>46</v>
      </c>
      <c r="B15" s="513"/>
      <c r="C15" s="27">
        <v>14658.946499999998</v>
      </c>
      <c r="D15" s="284">
        <f t="shared" si="0"/>
        <v>17590.735799999999</v>
      </c>
      <c r="E15" s="530"/>
      <c r="F15" s="34"/>
      <c r="G15" s="41"/>
      <c r="H15" s="26" t="s">
        <v>46</v>
      </c>
      <c r="I15" s="513"/>
      <c r="J15" s="27">
        <v>6347.7405190677973</v>
      </c>
      <c r="K15" s="284">
        <f t="shared" si="1"/>
        <v>7617.2886228813568</v>
      </c>
    </row>
    <row r="16" spans="1:11" x14ac:dyDescent="0.25">
      <c r="A16" s="26" t="s">
        <v>47</v>
      </c>
      <c r="B16" s="513"/>
      <c r="C16" s="27">
        <v>18671.9576925</v>
      </c>
      <c r="D16" s="284">
        <f t="shared" si="0"/>
        <v>22406.349231</v>
      </c>
      <c r="E16" s="530"/>
      <c r="F16" s="34"/>
      <c r="G16" s="41"/>
      <c r="H16" s="26" t="s">
        <v>47</v>
      </c>
      <c r="I16" s="513"/>
      <c r="J16" s="27">
        <v>8347.7135593220337</v>
      </c>
      <c r="K16" s="284">
        <f t="shared" si="1"/>
        <v>10017.256271186439</v>
      </c>
    </row>
    <row r="17" spans="1:14" ht="15" customHeight="1" x14ac:dyDescent="0.25">
      <c r="A17" s="26" t="s">
        <v>12</v>
      </c>
      <c r="B17" s="513" t="s">
        <v>314</v>
      </c>
      <c r="C17" s="27">
        <v>28390.357049999999</v>
      </c>
      <c r="D17" s="284">
        <f t="shared" si="0"/>
        <v>34068.428459999996</v>
      </c>
      <c r="E17" s="513" t="s">
        <v>313</v>
      </c>
      <c r="F17" s="27">
        <v>24950.6734125</v>
      </c>
      <c r="G17" s="284">
        <f>F17*1.2</f>
        <v>29940.808095</v>
      </c>
      <c r="H17" s="26" t="s">
        <v>12</v>
      </c>
      <c r="I17" s="510" t="s">
        <v>314</v>
      </c>
      <c r="J17" s="27">
        <v>11304.204450000001</v>
      </c>
      <c r="K17" s="284">
        <f t="shared" si="1"/>
        <v>13565.045340000001</v>
      </c>
    </row>
    <row r="18" spans="1:14" x14ac:dyDescent="0.25">
      <c r="A18" s="26" t="s">
        <v>48</v>
      </c>
      <c r="B18" s="513"/>
      <c r="C18" s="27">
        <v>36344.335500000001</v>
      </c>
      <c r="D18" s="284">
        <f t="shared" si="0"/>
        <v>43613.202599999997</v>
      </c>
      <c r="E18" s="513"/>
      <c r="F18" s="27">
        <v>30272.597355000005</v>
      </c>
      <c r="G18" s="284">
        <f t="shared" ref="G18:G24" si="2">F18*1.2</f>
        <v>36327.116826000005</v>
      </c>
      <c r="H18" s="26" t="s">
        <v>48</v>
      </c>
      <c r="I18" s="511"/>
      <c r="J18" s="27">
        <v>13676.472457627122</v>
      </c>
      <c r="K18" s="284">
        <f t="shared" si="1"/>
        <v>16411.766949152545</v>
      </c>
    </row>
    <row r="19" spans="1:14" x14ac:dyDescent="0.25">
      <c r="A19" s="26" t="s">
        <v>15</v>
      </c>
      <c r="B19" s="513"/>
      <c r="C19" s="27">
        <v>46636.061549999991</v>
      </c>
      <c r="D19" s="284">
        <f t="shared" si="0"/>
        <v>55963.273859999987</v>
      </c>
      <c r="E19" s="513"/>
      <c r="F19" s="27">
        <v>35947.265705920807</v>
      </c>
      <c r="G19" s="284">
        <f t="shared" si="2"/>
        <v>43136.718847104967</v>
      </c>
      <c r="H19" s="26" t="s">
        <v>15</v>
      </c>
      <c r="I19" s="511"/>
      <c r="J19" s="27">
        <v>19447.554262499998</v>
      </c>
      <c r="K19" s="284">
        <f t="shared" si="1"/>
        <v>23337.065114999998</v>
      </c>
      <c r="M19" s="33">
        <v>11039.681835000001</v>
      </c>
      <c r="N19">
        <f>M19*1.08</f>
        <v>11922.856381800002</v>
      </c>
    </row>
    <row r="20" spans="1:14" x14ac:dyDescent="0.25">
      <c r="A20" s="26" t="s">
        <v>17</v>
      </c>
      <c r="B20" s="513"/>
      <c r="C20" s="27">
        <v>70466.946037499976</v>
      </c>
      <c r="D20" s="284">
        <f t="shared" si="0"/>
        <v>84560.335244999966</v>
      </c>
      <c r="E20" s="513"/>
      <c r="F20" s="27">
        <v>61894.07773105528</v>
      </c>
      <c r="G20" s="284">
        <f t="shared" si="2"/>
        <v>74272.893277266339</v>
      </c>
      <c r="H20" s="26" t="s">
        <v>17</v>
      </c>
      <c r="I20" s="511"/>
      <c r="J20" s="27">
        <v>37053.103499999997</v>
      </c>
      <c r="K20" s="284">
        <f t="shared" si="1"/>
        <v>44463.724199999997</v>
      </c>
      <c r="M20" s="33">
        <v>21853.792372881358</v>
      </c>
      <c r="N20">
        <f>M20*1.07</f>
        <v>23383.557838983055</v>
      </c>
    </row>
    <row r="21" spans="1:14" x14ac:dyDescent="0.25">
      <c r="A21" s="26" t="s">
        <v>49</v>
      </c>
      <c r="B21" s="513"/>
      <c r="C21" s="27">
        <v>113671.46246862655</v>
      </c>
      <c r="D21" s="284">
        <f t="shared" si="0"/>
        <v>136405.75496235184</v>
      </c>
      <c r="E21" s="513"/>
      <c r="F21" s="27">
        <v>97324.058966904035</v>
      </c>
      <c r="G21" s="284">
        <f t="shared" si="2"/>
        <v>116788.87076028484</v>
      </c>
      <c r="H21" s="26" t="s">
        <v>49</v>
      </c>
      <c r="I21" s="511"/>
      <c r="J21" s="27">
        <v>45208.339512711878</v>
      </c>
      <c r="K21" s="284">
        <f t="shared" si="1"/>
        <v>54250.007415254251</v>
      </c>
      <c r="M21" s="33">
        <v>84088.98305084747</v>
      </c>
      <c r="N21">
        <f>M21*1.15</f>
        <v>96702.330508474581</v>
      </c>
    </row>
    <row r="22" spans="1:14" x14ac:dyDescent="0.25">
      <c r="A22" s="26" t="s">
        <v>21</v>
      </c>
      <c r="B22" s="513"/>
      <c r="C22" s="27">
        <v>168580.51950500582</v>
      </c>
      <c r="D22" s="284">
        <f t="shared" si="0"/>
        <v>202296.62340600698</v>
      </c>
      <c r="E22" s="513"/>
      <c r="F22" s="27">
        <v>158845.54986011254</v>
      </c>
      <c r="G22" s="284">
        <f t="shared" si="2"/>
        <v>190614.65983213505</v>
      </c>
      <c r="H22" s="26" t="s">
        <v>281</v>
      </c>
      <c r="I22" s="511"/>
      <c r="J22" s="153" t="s">
        <v>29</v>
      </c>
      <c r="K22" s="284" t="s">
        <v>29</v>
      </c>
      <c r="M22" s="33"/>
    </row>
    <row r="23" spans="1:14" x14ac:dyDescent="0.25">
      <c r="A23" s="26" t="s">
        <v>23</v>
      </c>
      <c r="B23" s="513"/>
      <c r="C23" s="27">
        <v>236692.81743749999</v>
      </c>
      <c r="D23" s="284">
        <f t="shared" si="0"/>
        <v>284031.380925</v>
      </c>
      <c r="E23" s="513"/>
      <c r="F23" s="27">
        <v>217380.27181681071</v>
      </c>
      <c r="G23" s="284">
        <f t="shared" si="2"/>
        <v>260856.32618017285</v>
      </c>
      <c r="H23" s="26" t="s">
        <v>21</v>
      </c>
      <c r="I23" s="511"/>
      <c r="J23" s="5">
        <v>95159.126474999997</v>
      </c>
      <c r="K23" s="284">
        <f t="shared" si="1"/>
        <v>114190.95177</v>
      </c>
      <c r="M23" s="33"/>
    </row>
    <row r="24" spans="1:14" x14ac:dyDescent="0.25">
      <c r="A24" s="47" t="s">
        <v>25</v>
      </c>
      <c r="B24" s="513"/>
      <c r="C24" s="27">
        <v>931791.2542785001</v>
      </c>
      <c r="D24" s="338">
        <f t="shared" si="0"/>
        <v>1118149.5051342</v>
      </c>
      <c r="E24" s="513"/>
      <c r="F24" s="27">
        <v>810253.30006293743</v>
      </c>
      <c r="G24" s="284">
        <f t="shared" si="2"/>
        <v>972303.96007552487</v>
      </c>
      <c r="H24" s="47" t="s">
        <v>102</v>
      </c>
      <c r="I24" s="511"/>
      <c r="J24" s="153" t="s">
        <v>29</v>
      </c>
      <c r="K24" s="284" t="s">
        <v>29</v>
      </c>
      <c r="M24" s="33"/>
    </row>
    <row r="25" spans="1:14" x14ac:dyDescent="0.25">
      <c r="A25" s="26" t="s">
        <v>27</v>
      </c>
      <c r="B25" s="513"/>
      <c r="C25" s="27" t="s">
        <v>29</v>
      </c>
      <c r="D25" s="153" t="s">
        <v>29</v>
      </c>
      <c r="E25" s="513"/>
      <c r="F25" s="27" t="s">
        <v>29</v>
      </c>
      <c r="G25" s="27" t="s">
        <v>29</v>
      </c>
      <c r="H25" s="26" t="s">
        <v>23</v>
      </c>
      <c r="I25" s="511"/>
      <c r="J25" s="27">
        <v>155564.89357499999</v>
      </c>
      <c r="K25" s="284">
        <f t="shared" si="1"/>
        <v>186677.87229</v>
      </c>
      <c r="M25" s="33">
        <v>151983.05084745763</v>
      </c>
      <c r="N25">
        <f>M25*1.07</f>
        <v>162621.86440677967</v>
      </c>
    </row>
    <row r="26" spans="1:14" x14ac:dyDescent="0.25">
      <c r="A26" s="26" t="s">
        <v>50</v>
      </c>
      <c r="B26" s="513"/>
      <c r="C26" s="27" t="s">
        <v>29</v>
      </c>
      <c r="D26" s="153" t="s">
        <v>29</v>
      </c>
      <c r="E26" s="513"/>
      <c r="F26" s="27" t="s">
        <v>29</v>
      </c>
      <c r="G26" s="27" t="s">
        <v>29</v>
      </c>
      <c r="H26" s="26" t="s">
        <v>25</v>
      </c>
      <c r="I26" s="511"/>
      <c r="J26" s="27">
        <v>607683.93164618628</v>
      </c>
      <c r="K26" s="284">
        <f t="shared" si="1"/>
        <v>729220.71797542355</v>
      </c>
      <c r="M26" s="167"/>
    </row>
    <row r="27" spans="1:14" x14ac:dyDescent="0.25">
      <c r="A27" s="26" t="s">
        <v>31</v>
      </c>
      <c r="B27" s="513"/>
      <c r="C27" s="27" t="s">
        <v>29</v>
      </c>
      <c r="D27" s="153" t="s">
        <v>29</v>
      </c>
      <c r="E27" s="513"/>
      <c r="F27" s="27" t="s">
        <v>29</v>
      </c>
      <c r="G27" s="153" t="s">
        <v>29</v>
      </c>
      <c r="H27" s="26" t="s">
        <v>50</v>
      </c>
      <c r="I27" s="511"/>
      <c r="J27" s="27" t="s">
        <v>29</v>
      </c>
      <c r="K27" s="153" t="s">
        <v>29</v>
      </c>
      <c r="M27" s="167"/>
    </row>
    <row r="28" spans="1:14" ht="15.75" customHeight="1" x14ac:dyDescent="0.25">
      <c r="A28" s="26" t="s">
        <v>51</v>
      </c>
      <c r="B28" s="513"/>
      <c r="C28" s="27" t="s">
        <v>29</v>
      </c>
      <c r="D28" s="153" t="s">
        <v>29</v>
      </c>
      <c r="E28" s="513"/>
      <c r="F28" s="27" t="s">
        <v>29</v>
      </c>
      <c r="G28" s="153" t="s">
        <v>29</v>
      </c>
      <c r="H28" s="26" t="s">
        <v>31</v>
      </c>
      <c r="I28" s="511"/>
      <c r="J28" s="27" t="s">
        <v>29</v>
      </c>
      <c r="K28" s="153" t="s">
        <v>29</v>
      </c>
    </row>
    <row r="29" spans="1:14" ht="16.5" customHeight="1" x14ac:dyDescent="0.25">
      <c r="A29" s="26" t="s">
        <v>52</v>
      </c>
      <c r="B29" s="513"/>
      <c r="C29" s="27" t="s">
        <v>29</v>
      </c>
      <c r="D29" s="153" t="s">
        <v>29</v>
      </c>
      <c r="E29" s="513"/>
      <c r="F29" s="27" t="s">
        <v>29</v>
      </c>
      <c r="G29" s="153" t="s">
        <v>29</v>
      </c>
      <c r="H29" s="26" t="s">
        <v>51</v>
      </c>
      <c r="I29" s="511"/>
      <c r="J29" s="27" t="s">
        <v>29</v>
      </c>
      <c r="K29" s="153" t="s">
        <v>29</v>
      </c>
    </row>
    <row r="30" spans="1:14" ht="16.5" customHeight="1" x14ac:dyDescent="0.25">
      <c r="A30" s="169"/>
      <c r="B30" s="170"/>
      <c r="C30" s="171"/>
      <c r="D30" s="170"/>
      <c r="E30" s="171"/>
      <c r="F30" s="172" t="s">
        <v>52</v>
      </c>
      <c r="G30" s="173"/>
      <c r="H30" s="26" t="s">
        <v>52</v>
      </c>
      <c r="I30" s="512"/>
      <c r="J30" s="171"/>
      <c r="K30" s="153" t="s">
        <v>29</v>
      </c>
    </row>
    <row r="31" spans="1:14" x14ac:dyDescent="0.25">
      <c r="A31" s="477" t="s">
        <v>218</v>
      </c>
      <c r="B31" s="477"/>
      <c r="C31" s="477"/>
      <c r="D31" s="477"/>
      <c r="E31" s="477"/>
      <c r="F31" s="477"/>
      <c r="G31" s="477"/>
      <c r="H31" s="477"/>
      <c r="I31" s="477"/>
      <c r="J31" s="477"/>
      <c r="K31" s="477"/>
    </row>
    <row r="32" spans="1:14" x14ac:dyDescent="0.25">
      <c r="A32" s="528" t="s">
        <v>40</v>
      </c>
      <c r="B32" s="528"/>
      <c r="C32" s="528"/>
      <c r="D32" s="528"/>
      <c r="E32" s="528"/>
      <c r="F32" s="528"/>
      <c r="G32" s="528"/>
      <c r="H32" s="528"/>
      <c r="I32" s="528"/>
      <c r="J32" s="528"/>
      <c r="K32" s="528"/>
    </row>
    <row r="33" spans="1:11" x14ac:dyDescent="0.25">
      <c r="A33" s="35"/>
      <c r="B33" s="35"/>
      <c r="C33" s="35"/>
      <c r="D33" s="35"/>
      <c r="E33" s="35"/>
      <c r="F33" s="35"/>
      <c r="G33" s="36"/>
      <c r="H33" s="35"/>
      <c r="I33" s="35"/>
      <c r="J33" s="35"/>
      <c r="K33" s="35"/>
    </row>
    <row r="34" spans="1:11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</row>
    <row r="35" spans="1:11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</row>
    <row r="36" spans="1:11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</row>
  </sheetData>
  <mergeCells count="16">
    <mergeCell ref="A31:K31"/>
    <mergeCell ref="A32:K32"/>
    <mergeCell ref="B12:B16"/>
    <mergeCell ref="E12:E16"/>
    <mergeCell ref="I12:I16"/>
    <mergeCell ref="B17:B29"/>
    <mergeCell ref="E17:E29"/>
    <mergeCell ref="I17:I30"/>
    <mergeCell ref="A10:G10"/>
    <mergeCell ref="H10:K10"/>
    <mergeCell ref="A1:K1"/>
    <mergeCell ref="A4:K4"/>
    <mergeCell ref="A6:K6"/>
    <mergeCell ref="A7:K7"/>
    <mergeCell ref="A8:K8"/>
    <mergeCell ref="A3:K3"/>
  </mergeCells>
  <printOptions horizontalCentered="1"/>
  <pageMargins left="0.23622047244094491" right="0.23622047244094491" top="0" bottom="0" header="0.31496062992125984" footer="0.31496062992125984"/>
  <pageSetup paperSize="9" scale="95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Лист43">
    <tabColor theme="0" tint="-0.34998626667073579"/>
    <pageSetUpPr fitToPage="1"/>
  </sheetPr>
  <dimension ref="A1:N21"/>
  <sheetViews>
    <sheetView zoomScaleNormal="100" workbookViewId="0">
      <selection activeCell="J12" sqref="J12:J19"/>
    </sheetView>
  </sheetViews>
  <sheetFormatPr defaultRowHeight="15" x14ac:dyDescent="0.25"/>
  <cols>
    <col min="1" max="1" width="13.7109375" customWidth="1"/>
    <col min="2" max="3" width="11.7109375" customWidth="1"/>
    <col min="4" max="4" width="12.5703125" hidden="1" customWidth="1"/>
    <col min="5" max="5" width="11.7109375" customWidth="1"/>
    <col min="6" max="6" width="13.7109375" customWidth="1"/>
    <col min="7" max="8" width="11.7109375" customWidth="1"/>
    <col min="9" max="9" width="11.7109375" hidden="1" customWidth="1"/>
    <col min="10" max="10" width="11.7109375" customWidth="1"/>
    <col min="12" max="12" width="11.5703125" customWidth="1"/>
  </cols>
  <sheetData>
    <row r="1" spans="1:14" ht="60" customHeight="1" x14ac:dyDescent="0.25">
      <c r="A1" s="419" t="s">
        <v>335</v>
      </c>
      <c r="B1" s="420"/>
      <c r="C1" s="420"/>
      <c r="D1" s="420"/>
      <c r="E1" s="420"/>
      <c r="F1" s="420"/>
      <c r="G1" s="420"/>
      <c r="H1" s="420"/>
      <c r="I1" s="420"/>
      <c r="J1" s="420"/>
    </row>
    <row r="2" spans="1:14" ht="2.1" customHeight="1" x14ac:dyDescent="0.25">
      <c r="A2" s="1"/>
      <c r="B2" s="29"/>
      <c r="C2" s="29"/>
      <c r="D2" s="29"/>
      <c r="E2" s="29"/>
      <c r="F2" s="29"/>
      <c r="G2" s="29"/>
      <c r="H2" s="29"/>
      <c r="I2" s="29"/>
      <c r="J2" s="1"/>
    </row>
    <row r="3" spans="1:14" ht="25.5" customHeight="1" x14ac:dyDescent="0.25">
      <c r="A3" s="456" t="s">
        <v>362</v>
      </c>
      <c r="B3" s="456"/>
      <c r="C3" s="456"/>
      <c r="D3" s="456"/>
      <c r="E3" s="456"/>
      <c r="F3" s="456"/>
      <c r="G3" s="456"/>
      <c r="H3" s="456"/>
      <c r="I3" s="456"/>
      <c r="J3" s="456"/>
      <c r="K3" s="178"/>
    </row>
    <row r="4" spans="1:14" ht="113.25" customHeight="1" x14ac:dyDescent="0.25">
      <c r="A4" s="472" t="s">
        <v>104</v>
      </c>
      <c r="B4" s="472"/>
      <c r="C4" s="472"/>
      <c r="D4" s="472"/>
      <c r="E4" s="472"/>
      <c r="F4" s="472"/>
      <c r="G4" s="472"/>
      <c r="H4" s="472"/>
      <c r="I4" s="472"/>
      <c r="J4" s="472"/>
    </row>
    <row r="5" spans="1:14" ht="2.1" customHeight="1" x14ac:dyDescent="0.25">
      <c r="A5" s="29"/>
      <c r="B5" s="42"/>
      <c r="C5" s="95"/>
      <c r="D5" s="95"/>
      <c r="E5" s="95"/>
      <c r="F5" s="95"/>
      <c r="G5" s="95"/>
      <c r="H5" s="95"/>
      <c r="I5" s="95"/>
      <c r="J5" s="95"/>
    </row>
    <row r="6" spans="1:14" s="75" customFormat="1" ht="27.95" customHeight="1" x14ac:dyDescent="0.25">
      <c r="A6" s="375" t="s">
        <v>219</v>
      </c>
      <c r="B6" s="375"/>
      <c r="C6" s="375"/>
      <c r="D6" s="375"/>
      <c r="E6" s="375"/>
      <c r="F6" s="375"/>
      <c r="G6" s="375"/>
      <c r="H6" s="375"/>
      <c r="I6" s="375"/>
      <c r="J6" s="375"/>
    </row>
    <row r="7" spans="1:14" ht="2.1" customHeight="1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</row>
    <row r="8" spans="1:14" ht="28.35" customHeight="1" x14ac:dyDescent="0.25">
      <c r="A8" s="375" t="s">
        <v>357</v>
      </c>
      <c r="B8" s="375"/>
      <c r="C8" s="375"/>
      <c r="D8" s="375"/>
      <c r="E8" s="375"/>
      <c r="F8" s="375"/>
      <c r="G8" s="375"/>
      <c r="H8" s="375"/>
      <c r="I8" s="375"/>
      <c r="J8" s="375"/>
    </row>
    <row r="9" spans="1:14" ht="2.1" customHeight="1" x14ac:dyDescent="0.25">
      <c r="A9" s="84"/>
      <c r="B9" s="84"/>
      <c r="C9" s="84"/>
      <c r="D9" s="84"/>
      <c r="E9" s="84"/>
      <c r="F9" s="84"/>
      <c r="G9" s="84"/>
      <c r="H9" s="84"/>
      <c r="I9" s="84"/>
      <c r="J9" s="84"/>
    </row>
    <row r="10" spans="1:14" ht="15" customHeight="1" x14ac:dyDescent="0.25">
      <c r="A10" s="589" t="s">
        <v>291</v>
      </c>
      <c r="B10" s="590"/>
      <c r="C10" s="590"/>
      <c r="D10" s="590"/>
      <c r="E10" s="590"/>
      <c r="F10" s="590"/>
      <c r="G10" s="590"/>
      <c r="H10" s="590"/>
      <c r="I10" s="590"/>
      <c r="J10" s="591"/>
    </row>
    <row r="11" spans="1:14" ht="31.5" customHeight="1" x14ac:dyDescent="0.25">
      <c r="A11" s="24" t="s">
        <v>53</v>
      </c>
      <c r="B11" s="24" t="s">
        <v>103</v>
      </c>
      <c r="C11" s="24" t="s">
        <v>38</v>
      </c>
      <c r="D11" s="25" t="s">
        <v>2</v>
      </c>
      <c r="E11" s="24" t="s">
        <v>212</v>
      </c>
      <c r="F11" s="24" t="s">
        <v>53</v>
      </c>
      <c r="G11" s="24" t="s">
        <v>103</v>
      </c>
      <c r="H11" s="24" t="s">
        <v>38</v>
      </c>
      <c r="I11" s="24" t="s">
        <v>2</v>
      </c>
      <c r="J11" s="24" t="s">
        <v>212</v>
      </c>
    </row>
    <row r="12" spans="1:14" x14ac:dyDescent="0.25">
      <c r="A12" s="92" t="s">
        <v>5</v>
      </c>
      <c r="B12" s="74" t="s">
        <v>68</v>
      </c>
      <c r="C12" s="513" t="s">
        <v>311</v>
      </c>
      <c r="D12" s="27">
        <v>4600</v>
      </c>
      <c r="E12" s="338">
        <f>D12*1.2</f>
        <v>5520</v>
      </c>
      <c r="F12" s="92" t="s">
        <v>43</v>
      </c>
      <c r="G12" s="74" t="s">
        <v>69</v>
      </c>
      <c r="H12" s="513" t="s">
        <v>315</v>
      </c>
      <c r="I12" s="27">
        <v>4989.5624999999991</v>
      </c>
      <c r="J12" s="338">
        <f>I12*1.2</f>
        <v>5987.4749999999985</v>
      </c>
      <c r="N12" s="141"/>
    </row>
    <row r="13" spans="1:14" x14ac:dyDescent="0.25">
      <c r="A13" s="92" t="s">
        <v>6</v>
      </c>
      <c r="B13" s="74" t="s">
        <v>70</v>
      </c>
      <c r="C13" s="513"/>
      <c r="D13" s="27">
        <v>4989.5624999999991</v>
      </c>
      <c r="E13" s="338">
        <f t="shared" ref="E13:E21" si="0">D13*1.2</f>
        <v>5987.4749999999985</v>
      </c>
      <c r="F13" s="92" t="s">
        <v>78</v>
      </c>
      <c r="G13" s="74" t="s">
        <v>71</v>
      </c>
      <c r="H13" s="513"/>
      <c r="I13" s="27">
        <v>5588.9999999999991</v>
      </c>
      <c r="J13" s="338">
        <f t="shared" ref="J13:J19" si="1">I13*1.2</f>
        <v>6706.7999999999984</v>
      </c>
      <c r="N13" s="141"/>
    </row>
    <row r="14" spans="1:14" x14ac:dyDescent="0.25">
      <c r="A14" s="92" t="s">
        <v>7</v>
      </c>
      <c r="B14" s="74" t="s">
        <v>69</v>
      </c>
      <c r="C14" s="513"/>
      <c r="D14" s="27">
        <v>5588.9999999999991</v>
      </c>
      <c r="E14" s="338">
        <f t="shared" si="0"/>
        <v>6706.7999999999984</v>
      </c>
      <c r="F14" s="92" t="s">
        <v>45</v>
      </c>
      <c r="G14" s="74" t="s">
        <v>72</v>
      </c>
      <c r="H14" s="513"/>
      <c r="I14" s="27">
        <v>5988.625</v>
      </c>
      <c r="J14" s="338">
        <f t="shared" si="1"/>
        <v>7186.3499999999995</v>
      </c>
      <c r="N14" s="141"/>
    </row>
    <row r="15" spans="1:14" x14ac:dyDescent="0.25">
      <c r="A15" s="92" t="s">
        <v>79</v>
      </c>
      <c r="B15" s="74" t="s">
        <v>71</v>
      </c>
      <c r="C15" s="513"/>
      <c r="D15" s="27">
        <v>5988.625</v>
      </c>
      <c r="E15" s="338">
        <f t="shared" si="0"/>
        <v>7186.3499999999995</v>
      </c>
      <c r="F15" s="92" t="s">
        <v>80</v>
      </c>
      <c r="G15" s="74" t="s">
        <v>73</v>
      </c>
      <c r="H15" s="513"/>
      <c r="I15" s="27">
        <v>7584.25</v>
      </c>
      <c r="J15" s="338">
        <f t="shared" si="1"/>
        <v>9101.1</v>
      </c>
      <c r="N15" s="141"/>
    </row>
    <row r="16" spans="1:14" x14ac:dyDescent="0.25">
      <c r="A16" s="92" t="s">
        <v>9</v>
      </c>
      <c r="B16" s="74" t="s">
        <v>72</v>
      </c>
      <c r="C16" s="513"/>
      <c r="D16" s="27">
        <v>7584.25</v>
      </c>
      <c r="E16" s="338">
        <f t="shared" si="0"/>
        <v>9101.1</v>
      </c>
      <c r="F16" s="92" t="s">
        <v>47</v>
      </c>
      <c r="G16" s="74" t="s">
        <v>74</v>
      </c>
      <c r="H16" s="513"/>
      <c r="I16" s="27">
        <v>9976.25</v>
      </c>
      <c r="J16" s="338">
        <f t="shared" si="1"/>
        <v>11971.5</v>
      </c>
      <c r="N16" s="141"/>
    </row>
    <row r="17" spans="1:14" x14ac:dyDescent="0.25">
      <c r="A17" s="92" t="s">
        <v>10</v>
      </c>
      <c r="B17" s="74" t="s">
        <v>73</v>
      </c>
      <c r="C17" s="513"/>
      <c r="D17" s="27">
        <v>9976.25</v>
      </c>
      <c r="E17" s="338">
        <f t="shared" si="0"/>
        <v>11971.5</v>
      </c>
      <c r="F17" s="92" t="s">
        <v>12</v>
      </c>
      <c r="G17" s="74" t="s">
        <v>75</v>
      </c>
      <c r="H17" s="513" t="s">
        <v>312</v>
      </c>
      <c r="I17" s="27">
        <v>13168.9375</v>
      </c>
      <c r="J17" s="338">
        <f t="shared" si="1"/>
        <v>15802.724999999999</v>
      </c>
      <c r="N17" s="141"/>
    </row>
    <row r="18" spans="1:14" x14ac:dyDescent="0.25">
      <c r="A18" s="92" t="s">
        <v>11</v>
      </c>
      <c r="B18" s="74" t="s">
        <v>74</v>
      </c>
      <c r="C18" s="513"/>
      <c r="D18" s="27">
        <v>13168.9375</v>
      </c>
      <c r="E18" s="338">
        <f t="shared" si="0"/>
        <v>15802.724999999999</v>
      </c>
      <c r="F18" s="92" t="s">
        <v>48</v>
      </c>
      <c r="G18" s="74" t="s">
        <v>76</v>
      </c>
      <c r="H18" s="513"/>
      <c r="I18" s="27">
        <v>15963.437500000002</v>
      </c>
      <c r="J18" s="338">
        <f t="shared" si="1"/>
        <v>19156.125</v>
      </c>
      <c r="N18" s="141"/>
    </row>
    <row r="19" spans="1:14" x14ac:dyDescent="0.25">
      <c r="A19" s="92" t="s">
        <v>13</v>
      </c>
      <c r="B19" s="74" t="s">
        <v>75</v>
      </c>
      <c r="C19" s="513" t="s">
        <v>312</v>
      </c>
      <c r="D19" s="27">
        <v>15963.437500000002</v>
      </c>
      <c r="E19" s="338">
        <f t="shared" si="0"/>
        <v>19156.125</v>
      </c>
      <c r="F19" s="92" t="s">
        <v>15</v>
      </c>
      <c r="G19" s="74" t="s">
        <v>77</v>
      </c>
      <c r="H19" s="513"/>
      <c r="I19" s="27">
        <v>37510.124999999993</v>
      </c>
      <c r="J19" s="338">
        <f t="shared" si="1"/>
        <v>45012.149999999987</v>
      </c>
      <c r="N19" s="141"/>
    </row>
    <row r="20" spans="1:14" x14ac:dyDescent="0.25">
      <c r="A20" s="92" t="s">
        <v>14</v>
      </c>
      <c r="B20" s="74" t="s">
        <v>76</v>
      </c>
      <c r="C20" s="513"/>
      <c r="D20" s="27">
        <v>29658.500000000004</v>
      </c>
      <c r="E20" s="338">
        <f t="shared" si="0"/>
        <v>35590.200000000004</v>
      </c>
      <c r="F20" s="78"/>
      <c r="G20" s="51"/>
      <c r="H20" s="51"/>
      <c r="I20" s="51"/>
      <c r="J20" s="96"/>
    </row>
    <row r="21" spans="1:14" x14ac:dyDescent="0.25">
      <c r="A21" s="92" t="s">
        <v>16</v>
      </c>
      <c r="B21" s="74" t="s">
        <v>77</v>
      </c>
      <c r="C21" s="513"/>
      <c r="D21" s="27">
        <v>56062.5</v>
      </c>
      <c r="E21" s="338">
        <f t="shared" si="0"/>
        <v>67275</v>
      </c>
      <c r="F21" s="78"/>
      <c r="G21" s="51"/>
      <c r="H21" s="51"/>
      <c r="I21" s="51"/>
      <c r="J21" s="39"/>
    </row>
  </sheetData>
  <mergeCells count="10">
    <mergeCell ref="A1:J1"/>
    <mergeCell ref="A6:J6"/>
    <mergeCell ref="A8:J8"/>
    <mergeCell ref="A10:J10"/>
    <mergeCell ref="C12:C18"/>
    <mergeCell ref="H12:H16"/>
    <mergeCell ref="H17:H19"/>
    <mergeCell ref="C19:C21"/>
    <mergeCell ref="A4:J4"/>
    <mergeCell ref="A3:J3"/>
  </mergeCells>
  <printOptions horizont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Лист44">
    <tabColor theme="7"/>
  </sheetPr>
  <dimension ref="A1:L26"/>
  <sheetViews>
    <sheetView zoomScaleNormal="100" workbookViewId="0">
      <selection activeCell="D11" sqref="D11:L23"/>
    </sheetView>
  </sheetViews>
  <sheetFormatPr defaultRowHeight="15" x14ac:dyDescent="0.25"/>
  <cols>
    <col min="1" max="1" width="16.7109375" customWidth="1"/>
    <col min="2" max="2" width="13.5703125" customWidth="1"/>
    <col min="3" max="3" width="13.5703125" hidden="1" customWidth="1"/>
    <col min="4" max="4" width="13.5703125" customWidth="1"/>
    <col min="5" max="5" width="13.5703125" hidden="1" customWidth="1"/>
    <col min="6" max="6" width="13.5703125" customWidth="1"/>
    <col min="7" max="7" width="13.5703125" hidden="1" customWidth="1"/>
    <col min="8" max="8" width="13.5703125" customWidth="1"/>
    <col min="9" max="9" width="13.5703125" hidden="1" customWidth="1"/>
    <col min="10" max="10" width="13.5703125" customWidth="1"/>
    <col min="11" max="11" width="13.5703125" hidden="1" customWidth="1"/>
    <col min="12" max="12" width="13.5703125" customWidth="1"/>
  </cols>
  <sheetData>
    <row r="1" spans="1:12" ht="60" customHeight="1" x14ac:dyDescent="0.25">
      <c r="A1" s="441" t="s">
        <v>244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</row>
    <row r="2" spans="1:12" ht="25.5" customHeight="1" x14ac:dyDescent="0.25">
      <c r="A2" s="595" t="s">
        <v>361</v>
      </c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595"/>
    </row>
    <row r="3" spans="1:12" ht="110.1" customHeight="1" x14ac:dyDescent="0.25">
      <c r="A3" s="575" t="s">
        <v>310</v>
      </c>
      <c r="B3" s="575"/>
      <c r="C3" s="575"/>
      <c r="D3" s="575"/>
      <c r="E3" s="575"/>
      <c r="F3" s="575"/>
      <c r="G3" s="575"/>
      <c r="H3" s="575"/>
      <c r="I3" s="575"/>
      <c r="J3" s="575"/>
      <c r="K3" s="575"/>
      <c r="L3" s="576"/>
    </row>
    <row r="4" spans="1:12" ht="2.1" customHeight="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59"/>
    </row>
    <row r="5" spans="1:12" ht="15" customHeight="1" x14ac:dyDescent="0.25">
      <c r="A5" s="375" t="s">
        <v>42</v>
      </c>
      <c r="B5" s="426"/>
      <c r="C5" s="426"/>
      <c r="D5" s="426"/>
      <c r="E5" s="426"/>
      <c r="F5" s="426"/>
      <c r="G5" s="426"/>
      <c r="H5" s="426"/>
      <c r="I5" s="426"/>
      <c r="J5" s="426"/>
      <c r="K5" s="426"/>
      <c r="L5" s="426"/>
    </row>
    <row r="6" spans="1:12" ht="2.1" customHeight="1" x14ac:dyDescent="0.25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</row>
    <row r="7" spans="1:12" ht="28.35" customHeight="1" x14ac:dyDescent="0.25">
      <c r="A7" s="375" t="s">
        <v>356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</row>
    <row r="8" spans="1:12" ht="2.1" customHeight="1" x14ac:dyDescent="0.25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</row>
    <row r="9" spans="1:12" ht="15" customHeight="1" x14ac:dyDescent="0.25">
      <c r="A9" s="463" t="s">
        <v>53</v>
      </c>
      <c r="B9" s="496" t="s">
        <v>1</v>
      </c>
      <c r="C9" s="496"/>
      <c r="D9" s="496"/>
      <c r="E9" s="496"/>
      <c r="F9" s="496"/>
      <c r="G9" s="496"/>
      <c r="H9" s="496"/>
      <c r="I9" s="496"/>
      <c r="J9" s="496"/>
      <c r="K9" s="496"/>
      <c r="L9" s="497"/>
    </row>
    <row r="10" spans="1:12" ht="39.950000000000003" customHeight="1" x14ac:dyDescent="0.25">
      <c r="A10" s="463"/>
      <c r="B10" s="165" t="s">
        <v>67</v>
      </c>
      <c r="C10" s="98" t="s">
        <v>2</v>
      </c>
      <c r="D10" s="99" t="s">
        <v>105</v>
      </c>
      <c r="E10" s="98" t="s">
        <v>2</v>
      </c>
      <c r="F10" s="99" t="s">
        <v>106</v>
      </c>
      <c r="G10" s="98" t="s">
        <v>2</v>
      </c>
      <c r="H10" s="99" t="s">
        <v>107</v>
      </c>
      <c r="I10" s="98" t="s">
        <v>2</v>
      </c>
      <c r="J10" s="99" t="s">
        <v>108</v>
      </c>
      <c r="K10" s="98" t="s">
        <v>2</v>
      </c>
      <c r="L10" s="99" t="s">
        <v>109</v>
      </c>
    </row>
    <row r="11" spans="1:12" s="75" customFormat="1" ht="20.100000000000001" customHeight="1" x14ac:dyDescent="0.25">
      <c r="A11" s="244" t="s">
        <v>8</v>
      </c>
      <c r="B11" s="592">
        <v>40</v>
      </c>
      <c r="C11" s="236">
        <v>8862.7757526000005</v>
      </c>
      <c r="D11" s="336">
        <f>C11*1.2</f>
        <v>10635.330903120001</v>
      </c>
      <c r="E11" s="254">
        <v>10064.077461900002</v>
      </c>
      <c r="F11" s="254">
        <f t="shared" ref="F11:F20" si="0">E11*1.2</f>
        <v>12076.892954280002</v>
      </c>
      <c r="G11" s="254">
        <v>11267.193826350001</v>
      </c>
      <c r="H11" s="336">
        <f t="shared" ref="H11:H20" si="1">G11*1.2</f>
        <v>13520.632591620002</v>
      </c>
      <c r="I11" s="254">
        <v>12468.495535650003</v>
      </c>
      <c r="J11" s="254">
        <f t="shared" ref="J11:J20" si="2">I11*1.2</f>
        <v>14962.194642780003</v>
      </c>
      <c r="K11" s="254">
        <v>13671.611900100001</v>
      </c>
      <c r="L11" s="336">
        <f t="shared" ref="L11:L20" si="3">K11*1.2</f>
        <v>16405.93428012</v>
      </c>
    </row>
    <row r="12" spans="1:12" s="75" customFormat="1" ht="20.100000000000001" customHeight="1" x14ac:dyDescent="0.25">
      <c r="A12" s="244" t="s">
        <v>9</v>
      </c>
      <c r="B12" s="593"/>
      <c r="C12" s="236">
        <v>9222.0774723000013</v>
      </c>
      <c r="D12" s="336">
        <f t="shared" ref="D12:D20" si="4">C12*1.2</f>
        <v>11066.492966760001</v>
      </c>
      <c r="E12" s="254">
        <v>10456.042974300002</v>
      </c>
      <c r="F12" s="254">
        <f t="shared" si="0"/>
        <v>12547.251569160002</v>
      </c>
      <c r="G12" s="254">
        <v>11688.19382115</v>
      </c>
      <c r="H12" s="336">
        <f t="shared" si="1"/>
        <v>14025.83258538</v>
      </c>
      <c r="I12" s="254">
        <v>12922.159323150001</v>
      </c>
      <c r="J12" s="254">
        <f t="shared" si="2"/>
        <v>15506.591187780001</v>
      </c>
      <c r="K12" s="254">
        <v>14154.310170000001</v>
      </c>
      <c r="L12" s="336">
        <f t="shared" si="3"/>
        <v>16985.172203999999</v>
      </c>
    </row>
    <row r="13" spans="1:12" s="75" customFormat="1" ht="20.100000000000001" customHeight="1" x14ac:dyDescent="0.25">
      <c r="A13" s="244" t="s">
        <v>10</v>
      </c>
      <c r="B13" s="593"/>
      <c r="C13" s="236">
        <v>9993.3059110500017</v>
      </c>
      <c r="D13" s="336">
        <f t="shared" si="4"/>
        <v>11991.967093260002</v>
      </c>
      <c r="E13" s="254">
        <v>11296.228308750002</v>
      </c>
      <c r="F13" s="254">
        <f t="shared" si="0"/>
        <v>13555.473970500001</v>
      </c>
      <c r="G13" s="254">
        <v>12599.15070645</v>
      </c>
      <c r="H13" s="336">
        <f t="shared" si="1"/>
        <v>15118.98084774</v>
      </c>
      <c r="I13" s="254">
        <v>13900.258448999999</v>
      </c>
      <c r="J13" s="254">
        <f t="shared" si="2"/>
        <v>16680.3101388</v>
      </c>
      <c r="K13" s="254">
        <v>15203.180846700001</v>
      </c>
      <c r="L13" s="336">
        <f t="shared" si="3"/>
        <v>18243.81701604</v>
      </c>
    </row>
    <row r="14" spans="1:12" s="75" customFormat="1" ht="20.100000000000001" customHeight="1" x14ac:dyDescent="0.25">
      <c r="A14" s="244" t="s">
        <v>11</v>
      </c>
      <c r="B14" s="594"/>
      <c r="C14" s="236">
        <v>10588.512800250001</v>
      </c>
      <c r="D14" s="336">
        <f t="shared" si="4"/>
        <v>12706.215360300001</v>
      </c>
      <c r="E14" s="254">
        <v>11942.245542150002</v>
      </c>
      <c r="F14" s="254">
        <f t="shared" si="0"/>
        <v>14330.694650580002</v>
      </c>
      <c r="G14" s="254">
        <v>13297.792939200002</v>
      </c>
      <c r="H14" s="336">
        <f t="shared" si="1"/>
        <v>15957.351527040002</v>
      </c>
      <c r="I14" s="254">
        <v>14651.525681100002</v>
      </c>
      <c r="J14" s="254">
        <f t="shared" si="2"/>
        <v>17581.830817320002</v>
      </c>
      <c r="K14" s="254">
        <v>16007.073078150001</v>
      </c>
      <c r="L14" s="336">
        <f t="shared" si="3"/>
        <v>19208.48769378</v>
      </c>
    </row>
    <row r="15" spans="1:12" s="75" customFormat="1" ht="20.100000000000001" customHeight="1" x14ac:dyDescent="0.25">
      <c r="A15" s="244" t="s">
        <v>13</v>
      </c>
      <c r="B15" s="592">
        <v>25</v>
      </c>
      <c r="C15" s="236">
        <v>12493.900707750001</v>
      </c>
      <c r="D15" s="336">
        <f t="shared" si="4"/>
        <v>14992.680849300001</v>
      </c>
      <c r="E15" s="254">
        <v>14014.581723450003</v>
      </c>
      <c r="F15" s="254">
        <f t="shared" si="0"/>
        <v>16817.498068140001</v>
      </c>
      <c r="G15" s="254">
        <v>15537.077394300002</v>
      </c>
      <c r="H15" s="336">
        <f t="shared" si="1"/>
        <v>18644.492873160001</v>
      </c>
      <c r="I15" s="254">
        <v>17057.758410000002</v>
      </c>
      <c r="J15" s="254">
        <f t="shared" si="2"/>
        <v>20469.310092000003</v>
      </c>
      <c r="K15" s="254">
        <v>18578.439425699999</v>
      </c>
      <c r="L15" s="336">
        <f t="shared" si="3"/>
        <v>22294.127310839998</v>
      </c>
    </row>
    <row r="16" spans="1:12" s="75" customFormat="1" ht="20.100000000000001" customHeight="1" x14ac:dyDescent="0.25">
      <c r="A16" s="244" t="s">
        <v>14</v>
      </c>
      <c r="B16" s="593"/>
      <c r="C16" s="236">
        <v>14992.680849299999</v>
      </c>
      <c r="D16" s="336">
        <f t="shared" si="4"/>
        <v>17991.217019159998</v>
      </c>
      <c r="E16" s="254">
        <v>16734.749793300001</v>
      </c>
      <c r="F16" s="254">
        <f t="shared" si="0"/>
        <v>20081.699751960001</v>
      </c>
      <c r="G16" s="254">
        <v>18476.8187373</v>
      </c>
      <c r="H16" s="336">
        <f t="shared" si="1"/>
        <v>22172.18248476</v>
      </c>
      <c r="I16" s="254">
        <v>20218.887681300002</v>
      </c>
      <c r="J16" s="254">
        <f t="shared" si="2"/>
        <v>24262.665217560003</v>
      </c>
      <c r="K16" s="254">
        <v>21962.771280450001</v>
      </c>
      <c r="L16" s="336">
        <f t="shared" si="3"/>
        <v>26355.32553654</v>
      </c>
    </row>
    <row r="17" spans="1:12" s="75" customFormat="1" ht="20.100000000000001" customHeight="1" x14ac:dyDescent="0.25">
      <c r="A17" s="244" t="s">
        <v>16</v>
      </c>
      <c r="B17" s="593"/>
      <c r="C17" s="236">
        <v>19814.219582850004</v>
      </c>
      <c r="D17" s="336">
        <f t="shared" si="4"/>
        <v>23777.063499420005</v>
      </c>
      <c r="E17" s="254">
        <v>21904.702315650004</v>
      </c>
      <c r="F17" s="254">
        <f t="shared" si="0"/>
        <v>26285.642778780002</v>
      </c>
      <c r="G17" s="254">
        <v>23995.185048450003</v>
      </c>
      <c r="H17" s="336">
        <f t="shared" si="1"/>
        <v>28794.222058140003</v>
      </c>
      <c r="I17" s="254">
        <v>25869.723818399998</v>
      </c>
      <c r="J17" s="254">
        <f t="shared" si="2"/>
        <v>31043.668582079998</v>
      </c>
      <c r="K17" s="254">
        <v>27742.447933200005</v>
      </c>
      <c r="L17" s="336">
        <f t="shared" si="3"/>
        <v>33290.937519840001</v>
      </c>
    </row>
    <row r="18" spans="1:12" s="75" customFormat="1" ht="20.100000000000001" customHeight="1" x14ac:dyDescent="0.25">
      <c r="A18" s="244" t="s">
        <v>18</v>
      </c>
      <c r="B18" s="593"/>
      <c r="C18" s="236">
        <v>26009.452264950007</v>
      </c>
      <c r="D18" s="336">
        <f t="shared" si="4"/>
        <v>31211.342717940006</v>
      </c>
      <c r="E18" s="254">
        <v>28368.503959950005</v>
      </c>
      <c r="F18" s="254">
        <f t="shared" si="0"/>
        <v>34042.204751940008</v>
      </c>
      <c r="G18" s="254">
        <v>30727.555654950007</v>
      </c>
      <c r="H18" s="336">
        <f t="shared" si="1"/>
        <v>36873.066785940006</v>
      </c>
      <c r="I18" s="254">
        <v>34211.693542950008</v>
      </c>
      <c r="J18" s="254">
        <f t="shared" si="2"/>
        <v>41054.032251540011</v>
      </c>
      <c r="K18" s="254">
        <v>37209.503850750007</v>
      </c>
      <c r="L18" s="336">
        <f t="shared" si="3"/>
        <v>44651.404620900008</v>
      </c>
    </row>
    <row r="19" spans="1:12" s="75" customFormat="1" ht="20.100000000000001" customHeight="1" x14ac:dyDescent="0.25">
      <c r="A19" s="244" t="s">
        <v>20</v>
      </c>
      <c r="B19" s="593"/>
      <c r="C19" s="236">
        <v>36403.796964149995</v>
      </c>
      <c r="D19" s="336">
        <f t="shared" si="4"/>
        <v>43684.556356979992</v>
      </c>
      <c r="E19" s="254">
        <v>40178.279676150007</v>
      </c>
      <c r="F19" s="254">
        <f t="shared" si="0"/>
        <v>48213.93561138001</v>
      </c>
      <c r="G19" s="254">
        <v>43952.762388150004</v>
      </c>
      <c r="H19" s="336">
        <f t="shared" si="1"/>
        <v>52743.314865780005</v>
      </c>
      <c r="I19" s="254">
        <v>47729.059755300019</v>
      </c>
      <c r="J19" s="254">
        <f t="shared" si="2"/>
        <v>57274.87170636002</v>
      </c>
      <c r="K19" s="254">
        <v>51503.542467300009</v>
      </c>
      <c r="L19" s="336">
        <f t="shared" si="3"/>
        <v>61804.250960760008</v>
      </c>
    </row>
    <row r="20" spans="1:12" s="75" customFormat="1" ht="20.100000000000001" customHeight="1" x14ac:dyDescent="0.25">
      <c r="A20" s="244" t="s">
        <v>22</v>
      </c>
      <c r="B20" s="593"/>
      <c r="C20" s="236">
        <v>78864.683260000005</v>
      </c>
      <c r="D20" s="336">
        <f t="shared" si="4"/>
        <v>94637.619912000009</v>
      </c>
      <c r="E20" s="254">
        <v>86751.243325999996</v>
      </c>
      <c r="F20" s="254">
        <f t="shared" si="0"/>
        <v>104101.49199119999</v>
      </c>
      <c r="G20" s="254">
        <v>95425.61416663001</v>
      </c>
      <c r="H20" s="336">
        <f t="shared" si="1"/>
        <v>114510.736999956</v>
      </c>
      <c r="I20" s="254">
        <v>104969.12250000001</v>
      </c>
      <c r="J20" s="254">
        <f t="shared" si="2"/>
        <v>125962.94700000001</v>
      </c>
      <c r="K20" s="254">
        <v>115466.98166630001</v>
      </c>
      <c r="L20" s="336">
        <f t="shared" si="3"/>
        <v>138560.37799956001</v>
      </c>
    </row>
    <row r="21" spans="1:12" s="75" customFormat="1" ht="20.100000000000001" customHeight="1" x14ac:dyDescent="0.25">
      <c r="A21" s="244" t="s">
        <v>88</v>
      </c>
      <c r="B21" s="593"/>
      <c r="C21" s="236" t="s">
        <v>29</v>
      </c>
      <c r="D21" s="336" t="s">
        <v>29</v>
      </c>
      <c r="E21" s="254" t="s">
        <v>29</v>
      </c>
      <c r="F21" s="254" t="s">
        <v>29</v>
      </c>
      <c r="G21" s="254" t="s">
        <v>29</v>
      </c>
      <c r="H21" s="336" t="s">
        <v>29</v>
      </c>
      <c r="I21" s="254" t="s">
        <v>29</v>
      </c>
      <c r="J21" s="254" t="s">
        <v>29</v>
      </c>
      <c r="K21" s="254" t="s">
        <v>29</v>
      </c>
      <c r="L21" s="336" t="s">
        <v>29</v>
      </c>
    </row>
    <row r="22" spans="1:12" s="75" customFormat="1" ht="20.100000000000001" customHeight="1" x14ac:dyDescent="0.25">
      <c r="A22" s="244" t="s">
        <v>24</v>
      </c>
      <c r="B22" s="593"/>
      <c r="C22" s="236" t="s">
        <v>29</v>
      </c>
      <c r="D22" s="336" t="s">
        <v>29</v>
      </c>
      <c r="E22" s="254" t="s">
        <v>29</v>
      </c>
      <c r="F22" s="254" t="s">
        <v>29</v>
      </c>
      <c r="G22" s="254" t="s">
        <v>29</v>
      </c>
      <c r="H22" s="336" t="s">
        <v>29</v>
      </c>
      <c r="I22" s="254" t="s">
        <v>29</v>
      </c>
      <c r="J22" s="254" t="s">
        <v>29</v>
      </c>
      <c r="K22" s="254" t="s">
        <v>29</v>
      </c>
      <c r="L22" s="336" t="s">
        <v>29</v>
      </c>
    </row>
    <row r="23" spans="1:12" s="75" customFormat="1" ht="20.100000000000001" customHeight="1" x14ac:dyDescent="0.25">
      <c r="A23" s="244" t="s">
        <v>26</v>
      </c>
      <c r="B23" s="594"/>
      <c r="C23" s="236" t="s">
        <v>29</v>
      </c>
      <c r="D23" s="336" t="s">
        <v>29</v>
      </c>
      <c r="E23" s="254" t="s">
        <v>29</v>
      </c>
      <c r="F23" s="254" t="s">
        <v>29</v>
      </c>
      <c r="G23" s="254" t="s">
        <v>29</v>
      </c>
      <c r="H23" s="336" t="s">
        <v>29</v>
      </c>
      <c r="I23" s="254" t="s">
        <v>29</v>
      </c>
      <c r="J23" s="254" t="s">
        <v>29</v>
      </c>
      <c r="K23" s="254" t="s">
        <v>29</v>
      </c>
      <c r="L23" s="336" t="s">
        <v>29</v>
      </c>
    </row>
    <row r="24" spans="1:12" x14ac:dyDescent="0.25">
      <c r="A24" s="82" t="s">
        <v>309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7.5" customHeight="1" x14ac:dyDescent="0.25"/>
  </sheetData>
  <mergeCells count="9">
    <mergeCell ref="B11:B14"/>
    <mergeCell ref="B15:B23"/>
    <mergeCell ref="A1:L1"/>
    <mergeCell ref="A3:L3"/>
    <mergeCell ref="A5:L5"/>
    <mergeCell ref="A7:L7"/>
    <mergeCell ref="A9:A10"/>
    <mergeCell ref="B9:L9"/>
    <mergeCell ref="A2:L2"/>
  </mergeCells>
  <printOptions horizontalCentered="1"/>
  <pageMargins left="0.23622047244094491" right="0.23622047244094491" top="0" bottom="0.74803149606299213" header="0.31496062992125984" footer="0.31496062992125984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Лист45">
    <tabColor theme="7"/>
  </sheetPr>
  <dimension ref="A1:O25"/>
  <sheetViews>
    <sheetView zoomScaleNormal="100" workbookViewId="0">
      <selection activeCell="D12" sqref="D12:L24"/>
    </sheetView>
  </sheetViews>
  <sheetFormatPr defaultRowHeight="15" x14ac:dyDescent="0.25"/>
  <cols>
    <col min="1" max="1" width="16.7109375" style="1" customWidth="1"/>
    <col min="2" max="2" width="13.5703125" style="1" customWidth="1"/>
    <col min="3" max="3" width="13.5703125" style="1" hidden="1" customWidth="1"/>
    <col min="4" max="4" width="13.5703125" style="1" customWidth="1"/>
    <col min="5" max="5" width="13.5703125" style="1" hidden="1" customWidth="1"/>
    <col min="6" max="6" width="13.5703125" style="1" customWidth="1"/>
    <col min="7" max="7" width="13.5703125" style="1" hidden="1" customWidth="1"/>
    <col min="8" max="8" width="13.5703125" style="1" customWidth="1"/>
    <col min="9" max="9" width="13.5703125" style="1" hidden="1" customWidth="1"/>
    <col min="10" max="10" width="13.5703125" style="1" customWidth="1"/>
    <col min="11" max="11" width="13.5703125" style="1" hidden="1" customWidth="1"/>
    <col min="12" max="12" width="13.5703125" style="1" customWidth="1"/>
    <col min="14" max="14" width="9.5703125" bestFit="1" customWidth="1"/>
    <col min="15" max="15" width="10.7109375" customWidth="1"/>
  </cols>
  <sheetData>
    <row r="1" spans="1:15" ht="60" customHeight="1" x14ac:dyDescent="0.25">
      <c r="A1" s="441" t="s">
        <v>244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</row>
    <row r="2" spans="1:15" ht="2.1" customHeight="1" x14ac:dyDescent="0.25">
      <c r="A2" s="491"/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</row>
    <row r="3" spans="1:15" ht="24.75" customHeight="1" x14ac:dyDescent="0.25">
      <c r="A3" s="595" t="s">
        <v>358</v>
      </c>
      <c r="B3" s="595"/>
      <c r="C3" s="595"/>
      <c r="D3" s="595"/>
      <c r="E3" s="595"/>
      <c r="F3" s="595"/>
      <c r="G3" s="595"/>
      <c r="H3" s="595"/>
      <c r="I3" s="595"/>
      <c r="J3" s="595"/>
      <c r="K3" s="595"/>
      <c r="L3" s="595"/>
    </row>
    <row r="4" spans="1:15" ht="110.1" customHeight="1" x14ac:dyDescent="0.25">
      <c r="A4" s="472" t="s">
        <v>259</v>
      </c>
      <c r="B4" s="472"/>
      <c r="C4" s="472"/>
      <c r="D4" s="472"/>
      <c r="E4" s="472"/>
      <c r="F4" s="472"/>
      <c r="G4" s="472"/>
      <c r="H4" s="472"/>
      <c r="I4" s="472"/>
      <c r="J4" s="472"/>
      <c r="K4" s="472"/>
      <c r="L4" s="597"/>
    </row>
    <row r="5" spans="1:15" ht="2.1" customHeight="1" x14ac:dyDescent="0.25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105"/>
    </row>
    <row r="6" spans="1:15" ht="15" customHeight="1" x14ac:dyDescent="0.25">
      <c r="A6" s="375" t="s">
        <v>86</v>
      </c>
      <c r="B6" s="426"/>
      <c r="C6" s="426"/>
      <c r="D6" s="426"/>
      <c r="E6" s="426"/>
      <c r="F6" s="426"/>
      <c r="G6" s="426"/>
      <c r="H6" s="426"/>
      <c r="I6" s="426"/>
      <c r="J6" s="426"/>
      <c r="K6" s="426"/>
      <c r="L6" s="426"/>
    </row>
    <row r="7" spans="1:15" ht="2.1" customHeight="1" x14ac:dyDescent="0.25">
      <c r="A7" s="101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</row>
    <row r="8" spans="1:15" ht="30" customHeight="1" x14ac:dyDescent="0.25">
      <c r="A8" s="375" t="s">
        <v>356</v>
      </c>
      <c r="B8" s="375"/>
      <c r="C8" s="375"/>
      <c r="D8" s="375"/>
      <c r="E8" s="375"/>
      <c r="F8" s="375"/>
      <c r="G8" s="375"/>
      <c r="H8" s="375"/>
      <c r="I8" s="375"/>
      <c r="J8" s="375"/>
      <c r="K8" s="375"/>
      <c r="L8" s="375"/>
    </row>
    <row r="9" spans="1:15" ht="2.1" customHeight="1" x14ac:dyDescent="0.25">
      <c r="A9" s="101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</row>
    <row r="10" spans="1:15" ht="15" customHeight="1" x14ac:dyDescent="0.25">
      <c r="A10" s="463" t="s">
        <v>0</v>
      </c>
      <c r="B10" s="496" t="s">
        <v>1</v>
      </c>
      <c r="C10" s="496"/>
      <c r="D10" s="496"/>
      <c r="E10" s="496"/>
      <c r="F10" s="496"/>
      <c r="G10" s="496"/>
      <c r="H10" s="496"/>
      <c r="I10" s="496"/>
      <c r="J10" s="496"/>
      <c r="K10" s="496"/>
      <c r="L10" s="497"/>
    </row>
    <row r="11" spans="1:15" ht="25.5" x14ac:dyDescent="0.25">
      <c r="A11" s="463"/>
      <c r="B11" s="165" t="s">
        <v>67</v>
      </c>
      <c r="C11" s="98" t="s">
        <v>2</v>
      </c>
      <c r="D11" s="99" t="s">
        <v>105</v>
      </c>
      <c r="E11" s="98" t="s">
        <v>2</v>
      </c>
      <c r="F11" s="99" t="s">
        <v>106</v>
      </c>
      <c r="G11" s="98" t="s">
        <v>2</v>
      </c>
      <c r="H11" s="99" t="s">
        <v>107</v>
      </c>
      <c r="I11" s="98" t="s">
        <v>2</v>
      </c>
      <c r="J11" s="99" t="s">
        <v>108</v>
      </c>
      <c r="K11" s="98" t="s">
        <v>2</v>
      </c>
      <c r="L11" s="99" t="s">
        <v>109</v>
      </c>
      <c r="N11" s="60"/>
      <c r="O11" s="60"/>
    </row>
    <row r="12" spans="1:15" x14ac:dyDescent="0.25">
      <c r="A12" s="100" t="s">
        <v>8</v>
      </c>
      <c r="B12" s="596">
        <v>40</v>
      </c>
      <c r="C12" s="19">
        <v>13294.163628900002</v>
      </c>
      <c r="D12" s="340">
        <f>C12*1.2</f>
        <v>15952.996354680001</v>
      </c>
      <c r="E12" s="334">
        <v>18871.506232424999</v>
      </c>
      <c r="F12" s="334">
        <f t="shared" ref="F12:F21" si="0">E12*1.2</f>
        <v>22645.807478909999</v>
      </c>
      <c r="G12" s="334">
        <v>21125.307928725</v>
      </c>
      <c r="H12" s="340">
        <f t="shared" ref="H12:H21" si="1">G12*1.2</f>
        <v>25350.36951447</v>
      </c>
      <c r="I12" s="334">
        <v>18702.743303475007</v>
      </c>
      <c r="J12" s="334">
        <f t="shared" ref="J12:J21" si="2">I12*1.2</f>
        <v>22443.291964170006</v>
      </c>
      <c r="K12" s="334">
        <v>20507.417850149999</v>
      </c>
      <c r="L12" s="340">
        <f t="shared" ref="L12:L21" si="3">K12*1.2</f>
        <v>24608.901420179998</v>
      </c>
    </row>
    <row r="13" spans="1:15" x14ac:dyDescent="0.25">
      <c r="A13" s="100" t="s">
        <v>9</v>
      </c>
      <c r="B13" s="596"/>
      <c r="C13" s="19">
        <v>13833.116208450003</v>
      </c>
      <c r="D13" s="340">
        <f t="shared" ref="D13:D21" si="4">C13*1.2</f>
        <v>16599.739450140001</v>
      </c>
      <c r="E13" s="334">
        <v>19603.719585450002</v>
      </c>
      <c r="F13" s="334">
        <f t="shared" si="0"/>
        <v>23524.463502540002</v>
      </c>
      <c r="G13" s="334">
        <v>21914.682918975006</v>
      </c>
      <c r="H13" s="340">
        <f t="shared" si="1"/>
        <v>26297.619502770005</v>
      </c>
      <c r="I13" s="334">
        <v>19383.238984725002</v>
      </c>
      <c r="J13" s="334">
        <f t="shared" si="2"/>
        <v>23259.88678167</v>
      </c>
      <c r="K13" s="334">
        <v>21231.465255000003</v>
      </c>
      <c r="L13" s="340">
        <f t="shared" si="3"/>
        <v>25477.758306000003</v>
      </c>
    </row>
    <row r="14" spans="1:15" x14ac:dyDescent="0.25">
      <c r="A14" s="100" t="s">
        <v>10</v>
      </c>
      <c r="B14" s="596"/>
      <c r="C14" s="19">
        <v>14989.958866575002</v>
      </c>
      <c r="D14" s="340">
        <f t="shared" si="4"/>
        <v>17987.950639890001</v>
      </c>
      <c r="E14" s="334">
        <v>21179.747583225002</v>
      </c>
      <c r="F14" s="334">
        <f t="shared" si="0"/>
        <v>25415.697099870002</v>
      </c>
      <c r="G14" s="334">
        <v>23621.366087549999</v>
      </c>
      <c r="H14" s="340">
        <f t="shared" si="1"/>
        <v>28345.639305059998</v>
      </c>
      <c r="I14" s="334">
        <v>20850.387673499998</v>
      </c>
      <c r="J14" s="334">
        <f t="shared" si="2"/>
        <v>25020.465208199996</v>
      </c>
      <c r="K14" s="334">
        <v>22804.771270050001</v>
      </c>
      <c r="L14" s="340">
        <f t="shared" si="3"/>
        <v>27365.725524060002</v>
      </c>
    </row>
    <row r="15" spans="1:15" x14ac:dyDescent="0.25">
      <c r="A15" s="100" t="s">
        <v>11</v>
      </c>
      <c r="B15" s="596"/>
      <c r="C15" s="19">
        <v>15882.769200375002</v>
      </c>
      <c r="D15" s="340">
        <f t="shared" si="4"/>
        <v>19059.323040450003</v>
      </c>
      <c r="E15" s="334">
        <v>22393.751878575007</v>
      </c>
      <c r="F15" s="334">
        <f t="shared" si="0"/>
        <v>26872.502254290008</v>
      </c>
      <c r="G15" s="334">
        <v>24933.361761000004</v>
      </c>
      <c r="H15" s="340">
        <f t="shared" si="1"/>
        <v>29920.034113200003</v>
      </c>
      <c r="I15" s="334">
        <v>21977.288521650004</v>
      </c>
      <c r="J15" s="334">
        <f t="shared" si="2"/>
        <v>26372.746225980005</v>
      </c>
      <c r="K15" s="334">
        <v>24010.609617225</v>
      </c>
      <c r="L15" s="340">
        <f t="shared" si="3"/>
        <v>28812.73154067</v>
      </c>
    </row>
    <row r="16" spans="1:15" x14ac:dyDescent="0.25">
      <c r="A16" s="100" t="s">
        <v>13</v>
      </c>
      <c r="B16" s="596">
        <v>25</v>
      </c>
      <c r="C16" s="19">
        <v>18740.851061625002</v>
      </c>
      <c r="D16" s="340">
        <f t="shared" si="4"/>
        <v>22489.021273950002</v>
      </c>
      <c r="E16" s="334">
        <v>26278.021227150002</v>
      </c>
      <c r="F16" s="334">
        <f t="shared" si="0"/>
        <v>31533.625472580003</v>
      </c>
      <c r="G16" s="334">
        <v>29130.659122949997</v>
      </c>
      <c r="H16" s="340">
        <f t="shared" si="1"/>
        <v>34956.790947539994</v>
      </c>
      <c r="I16" s="334">
        <v>25586.637615000003</v>
      </c>
      <c r="J16" s="334">
        <f t="shared" si="2"/>
        <v>30703.965138000003</v>
      </c>
      <c r="K16" s="334">
        <v>27867.65913855</v>
      </c>
      <c r="L16" s="340">
        <f t="shared" si="3"/>
        <v>33441.190966260001</v>
      </c>
    </row>
    <row r="17" spans="1:15" x14ac:dyDescent="0.25">
      <c r="A17" s="100" t="s">
        <v>14</v>
      </c>
      <c r="B17" s="596"/>
      <c r="C17" s="19">
        <v>22489.021273949998</v>
      </c>
      <c r="D17" s="340">
        <f t="shared" si="4"/>
        <v>26986.825528739999</v>
      </c>
      <c r="E17" s="334">
        <v>31379.0168538</v>
      </c>
      <c r="F17" s="334">
        <f t="shared" si="0"/>
        <v>37654.820224559997</v>
      </c>
      <c r="G17" s="334">
        <v>34645.396123800012</v>
      </c>
      <c r="H17" s="340">
        <f t="shared" si="1"/>
        <v>41574.475348560016</v>
      </c>
      <c r="I17" s="334">
        <v>30328.331521950004</v>
      </c>
      <c r="J17" s="334">
        <f t="shared" si="2"/>
        <v>36393.997826340004</v>
      </c>
      <c r="K17" s="334">
        <v>32944.156920674999</v>
      </c>
      <c r="L17" s="340">
        <f t="shared" si="3"/>
        <v>39532.988304809995</v>
      </c>
    </row>
    <row r="18" spans="1:15" x14ac:dyDescent="0.25">
      <c r="A18" s="100" t="s">
        <v>16</v>
      </c>
      <c r="B18" s="596"/>
      <c r="C18" s="19">
        <v>29721.329374275007</v>
      </c>
      <c r="D18" s="340">
        <f t="shared" si="4"/>
        <v>35665.595249130005</v>
      </c>
      <c r="E18" s="334">
        <v>41071.997337525012</v>
      </c>
      <c r="F18" s="334">
        <f t="shared" si="0"/>
        <v>49286.39680503001</v>
      </c>
      <c r="G18" s="334">
        <v>44991.652461525002</v>
      </c>
      <c r="H18" s="340">
        <f t="shared" si="1"/>
        <v>53989.982953830004</v>
      </c>
      <c r="I18" s="334">
        <v>38804.585727599995</v>
      </c>
      <c r="J18" s="334">
        <f t="shared" si="2"/>
        <v>46565.502873119993</v>
      </c>
      <c r="K18" s="334">
        <v>41613.671899800007</v>
      </c>
      <c r="L18" s="340">
        <f t="shared" si="3"/>
        <v>49936.406279760005</v>
      </c>
    </row>
    <row r="19" spans="1:15" x14ac:dyDescent="0.25">
      <c r="A19" s="100" t="s">
        <v>18</v>
      </c>
      <c r="B19" s="596"/>
      <c r="C19" s="19">
        <v>39014.178397425014</v>
      </c>
      <c r="D19" s="340">
        <f t="shared" si="4"/>
        <v>46817.014076910018</v>
      </c>
      <c r="E19" s="334">
        <v>53190.264429225004</v>
      </c>
      <c r="F19" s="334">
        <f t="shared" si="0"/>
        <v>63828.317315070002</v>
      </c>
      <c r="G19" s="334">
        <v>57613.486357350019</v>
      </c>
      <c r="H19" s="340">
        <f t="shared" si="1"/>
        <v>69136.183628820014</v>
      </c>
      <c r="I19" s="334">
        <v>51317.540314425016</v>
      </c>
      <c r="J19" s="334">
        <f t="shared" si="2"/>
        <v>61581.048377310013</v>
      </c>
      <c r="K19" s="334">
        <v>55814.255776125006</v>
      </c>
      <c r="L19" s="340">
        <f t="shared" si="3"/>
        <v>66977.106931350005</v>
      </c>
    </row>
    <row r="20" spans="1:15" x14ac:dyDescent="0.25">
      <c r="A20" s="100" t="s">
        <v>20</v>
      </c>
      <c r="B20" s="596"/>
      <c r="C20" s="19">
        <v>54605.695446224992</v>
      </c>
      <c r="D20" s="340">
        <f t="shared" si="4"/>
        <v>65526.834535469985</v>
      </c>
      <c r="E20" s="334">
        <v>75333.593897100029</v>
      </c>
      <c r="F20" s="334">
        <f t="shared" si="0"/>
        <v>90400.312676520029</v>
      </c>
      <c r="G20" s="334">
        <v>82413.470964824999</v>
      </c>
      <c r="H20" s="340">
        <f t="shared" si="1"/>
        <v>98896.16515778999</v>
      </c>
      <c r="I20" s="334">
        <v>71593.589632950025</v>
      </c>
      <c r="J20" s="334">
        <f t="shared" si="2"/>
        <v>85912.30755954003</v>
      </c>
      <c r="K20" s="334">
        <v>77255.313700950006</v>
      </c>
      <c r="L20" s="340">
        <f t="shared" si="3"/>
        <v>92706.376441140004</v>
      </c>
    </row>
    <row r="21" spans="1:15" x14ac:dyDescent="0.25">
      <c r="A21" s="100" t="s">
        <v>22</v>
      </c>
      <c r="B21" s="596"/>
      <c r="C21" s="19">
        <v>118297.02489</v>
      </c>
      <c r="D21" s="340">
        <f t="shared" si="4"/>
        <v>141956.42986800001</v>
      </c>
      <c r="E21" s="334">
        <v>162660.00698640003</v>
      </c>
      <c r="F21" s="334">
        <f t="shared" si="0"/>
        <v>195192.00838368002</v>
      </c>
      <c r="G21" s="334">
        <v>178923.73542120002</v>
      </c>
      <c r="H21" s="340">
        <f t="shared" si="1"/>
        <v>214708.48250544001</v>
      </c>
      <c r="I21" s="334">
        <v>157453.68375000003</v>
      </c>
      <c r="J21" s="334">
        <f t="shared" si="2"/>
        <v>188944.42050000004</v>
      </c>
      <c r="K21" s="334">
        <v>173200.47249945003</v>
      </c>
      <c r="L21" s="340">
        <f t="shared" si="3"/>
        <v>207840.56699934002</v>
      </c>
    </row>
    <row r="22" spans="1:15" x14ac:dyDescent="0.25">
      <c r="A22" s="100" t="s">
        <v>88</v>
      </c>
      <c r="B22" s="596"/>
      <c r="C22" s="19" t="s">
        <v>29</v>
      </c>
      <c r="D22" s="340" t="s">
        <v>29</v>
      </c>
      <c r="E22" s="334" t="s">
        <v>29</v>
      </c>
      <c r="F22" s="334" t="s">
        <v>29</v>
      </c>
      <c r="G22" s="334" t="s">
        <v>29</v>
      </c>
      <c r="H22" s="340" t="s">
        <v>29</v>
      </c>
      <c r="I22" s="334" t="s">
        <v>29</v>
      </c>
      <c r="J22" s="334" t="s">
        <v>29</v>
      </c>
      <c r="K22" s="334" t="s">
        <v>29</v>
      </c>
      <c r="L22" s="340" t="s">
        <v>29</v>
      </c>
    </row>
    <row r="23" spans="1:15" x14ac:dyDescent="0.25">
      <c r="A23" s="100" t="s">
        <v>24</v>
      </c>
      <c r="B23" s="596"/>
      <c r="C23" s="19" t="s">
        <v>29</v>
      </c>
      <c r="D23" s="340" t="s">
        <v>29</v>
      </c>
      <c r="E23" s="334" t="s">
        <v>29</v>
      </c>
      <c r="F23" s="334" t="s">
        <v>29</v>
      </c>
      <c r="G23" s="334" t="s">
        <v>29</v>
      </c>
      <c r="H23" s="340" t="s">
        <v>29</v>
      </c>
      <c r="I23" s="334" t="s">
        <v>29</v>
      </c>
      <c r="J23" s="334" t="s">
        <v>29</v>
      </c>
      <c r="K23" s="334" t="s">
        <v>29</v>
      </c>
      <c r="L23" s="340" t="s">
        <v>29</v>
      </c>
    </row>
    <row r="24" spans="1:15" x14ac:dyDescent="0.25">
      <c r="A24" s="100" t="s">
        <v>26</v>
      </c>
      <c r="B24" s="596"/>
      <c r="C24" s="19" t="s">
        <v>29</v>
      </c>
      <c r="D24" s="340" t="s">
        <v>29</v>
      </c>
      <c r="E24" s="334" t="s">
        <v>29</v>
      </c>
      <c r="F24" s="334" t="s">
        <v>29</v>
      </c>
      <c r="G24" s="334" t="s">
        <v>29</v>
      </c>
      <c r="H24" s="340" t="s">
        <v>29</v>
      </c>
      <c r="I24" s="334" t="s">
        <v>29</v>
      </c>
      <c r="J24" s="334" t="s">
        <v>29</v>
      </c>
      <c r="K24" s="334" t="s">
        <v>29</v>
      </c>
      <c r="L24" s="340" t="s">
        <v>29</v>
      </c>
    </row>
    <row r="25" spans="1:15" x14ac:dyDescent="0.25">
      <c r="A25" s="82" t="s">
        <v>110</v>
      </c>
      <c r="B25" s="102"/>
      <c r="C25" s="103"/>
      <c r="D25" s="55"/>
      <c r="E25" s="103"/>
      <c r="F25" s="55"/>
      <c r="G25" s="104"/>
      <c r="H25" s="55"/>
      <c r="I25" s="103"/>
      <c r="J25" s="55"/>
      <c r="K25" s="103"/>
      <c r="L25" s="55"/>
      <c r="O25" s="60"/>
    </row>
  </sheetData>
  <mergeCells count="9">
    <mergeCell ref="B12:B15"/>
    <mergeCell ref="B16:B24"/>
    <mergeCell ref="A1:L2"/>
    <mergeCell ref="A4:L4"/>
    <mergeCell ref="A6:L6"/>
    <mergeCell ref="A8:L8"/>
    <mergeCell ref="A10:A11"/>
    <mergeCell ref="B10:L10"/>
    <mergeCell ref="A3:L3"/>
  </mergeCells>
  <printOptions horizont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Лист47">
    <tabColor theme="7"/>
  </sheetPr>
  <dimension ref="A1:L25"/>
  <sheetViews>
    <sheetView zoomScaleNormal="100" workbookViewId="0">
      <selection activeCell="D12" sqref="D12:L24"/>
    </sheetView>
  </sheetViews>
  <sheetFormatPr defaultRowHeight="15" x14ac:dyDescent="0.25"/>
  <cols>
    <col min="1" max="1" width="16.7109375" customWidth="1"/>
    <col min="2" max="2" width="13.5703125" customWidth="1"/>
    <col min="3" max="3" width="13.5703125" hidden="1" customWidth="1"/>
    <col min="4" max="4" width="13.5703125" customWidth="1"/>
    <col min="5" max="5" width="13.5703125" hidden="1" customWidth="1"/>
    <col min="6" max="6" width="13.5703125" customWidth="1"/>
    <col min="7" max="7" width="13.5703125" hidden="1" customWidth="1"/>
    <col min="8" max="8" width="13.5703125" customWidth="1"/>
    <col min="9" max="9" width="13.5703125" hidden="1" customWidth="1"/>
    <col min="10" max="10" width="13.5703125" customWidth="1"/>
    <col min="11" max="11" width="13.5703125" hidden="1" customWidth="1"/>
    <col min="12" max="12" width="13.5703125" customWidth="1"/>
  </cols>
  <sheetData>
    <row r="1" spans="1:12" ht="60" customHeight="1" x14ac:dyDescent="0.25">
      <c r="A1" s="441" t="s">
        <v>244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</row>
    <row r="2" spans="1:12" ht="2.1" customHeight="1" x14ac:dyDescent="0.25">
      <c r="A2" s="491"/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</row>
    <row r="3" spans="1:12" ht="22.5" customHeight="1" x14ac:dyDescent="0.25">
      <c r="A3" s="456" t="s">
        <v>361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  <c r="L3" s="456"/>
    </row>
    <row r="4" spans="1:12" ht="110.1" customHeight="1" x14ac:dyDescent="0.25">
      <c r="A4" s="472" t="s">
        <v>260</v>
      </c>
      <c r="B4" s="480"/>
      <c r="C4" s="480"/>
      <c r="D4" s="480"/>
      <c r="E4" s="480"/>
      <c r="F4" s="480"/>
      <c r="G4" s="480"/>
      <c r="H4" s="480"/>
      <c r="I4" s="480"/>
      <c r="J4" s="480"/>
      <c r="K4" s="480"/>
      <c r="L4" s="480"/>
    </row>
    <row r="5" spans="1:12" ht="2.1" customHeight="1" x14ac:dyDescent="0.25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 ht="15" customHeight="1" x14ac:dyDescent="0.25">
      <c r="A6" s="375" t="s">
        <v>266</v>
      </c>
      <c r="B6" s="426"/>
      <c r="C6" s="426"/>
      <c r="D6" s="426"/>
      <c r="E6" s="426"/>
      <c r="F6" s="426"/>
      <c r="G6" s="426"/>
      <c r="H6" s="426"/>
      <c r="I6" s="426"/>
      <c r="J6" s="426"/>
      <c r="K6" s="426"/>
      <c r="L6" s="426"/>
    </row>
    <row r="7" spans="1:12" ht="2.1" customHeight="1" x14ac:dyDescent="0.25">
      <c r="A7" s="101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</row>
    <row r="8" spans="1:12" ht="30" customHeight="1" x14ac:dyDescent="0.25">
      <c r="A8" s="375" t="s">
        <v>356</v>
      </c>
      <c r="B8" s="375"/>
      <c r="C8" s="375"/>
      <c r="D8" s="375"/>
      <c r="E8" s="375"/>
      <c r="F8" s="375"/>
      <c r="G8" s="375"/>
      <c r="H8" s="375"/>
      <c r="I8" s="375"/>
      <c r="J8" s="375"/>
      <c r="K8" s="375"/>
      <c r="L8" s="375"/>
    </row>
    <row r="9" spans="1:12" ht="2.1" customHeight="1" x14ac:dyDescent="0.25">
      <c r="A9" s="101"/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</row>
    <row r="10" spans="1:12" ht="15" customHeight="1" x14ac:dyDescent="0.25">
      <c r="A10" s="463" t="s">
        <v>0</v>
      </c>
      <c r="B10" s="496" t="s">
        <v>1</v>
      </c>
      <c r="C10" s="496"/>
      <c r="D10" s="496"/>
      <c r="E10" s="496"/>
      <c r="F10" s="496"/>
      <c r="G10" s="496"/>
      <c r="H10" s="496"/>
      <c r="I10" s="496"/>
      <c r="J10" s="496"/>
      <c r="K10" s="496"/>
      <c r="L10" s="497"/>
    </row>
    <row r="11" spans="1:12" ht="30" customHeight="1" x14ac:dyDescent="0.25">
      <c r="A11" s="463"/>
      <c r="B11" s="165" t="s">
        <v>67</v>
      </c>
      <c r="C11" s="98" t="s">
        <v>2</v>
      </c>
      <c r="D11" s="99" t="s">
        <v>105</v>
      </c>
      <c r="E11" s="98" t="s">
        <v>2</v>
      </c>
      <c r="F11" s="99" t="s">
        <v>106</v>
      </c>
      <c r="G11" s="98" t="s">
        <v>2</v>
      </c>
      <c r="H11" s="99" t="s">
        <v>107</v>
      </c>
      <c r="I11" s="98" t="s">
        <v>2</v>
      </c>
      <c r="J11" s="99" t="s">
        <v>108</v>
      </c>
      <c r="K11" s="98" t="s">
        <v>2</v>
      </c>
      <c r="L11" s="99" t="s">
        <v>109</v>
      </c>
    </row>
    <row r="12" spans="1:12" x14ac:dyDescent="0.25">
      <c r="A12" s="100" t="s">
        <v>8</v>
      </c>
      <c r="B12" s="572">
        <v>10</v>
      </c>
      <c r="C12" s="5">
        <v>9634.0041913500008</v>
      </c>
      <c r="D12" s="333">
        <f>C12*1.2</f>
        <v>11560.80502962</v>
      </c>
      <c r="E12" s="332">
        <v>10835.305900650001</v>
      </c>
      <c r="F12" s="332">
        <f t="shared" ref="F12:F21" si="0">E12*1.2</f>
        <v>13002.367080780001</v>
      </c>
      <c r="G12" s="332">
        <v>12038.422265100002</v>
      </c>
      <c r="H12" s="333">
        <f t="shared" ref="H12:H21" si="1">G12*1.2</f>
        <v>14446.106718120001</v>
      </c>
      <c r="I12" s="332">
        <v>13239.7239744</v>
      </c>
      <c r="J12" s="332">
        <f t="shared" ref="J12:J21" si="2">I12*1.2</f>
        <v>15887.668769279999</v>
      </c>
      <c r="K12" s="332">
        <v>14442.840338850005</v>
      </c>
      <c r="L12" s="333">
        <f t="shared" ref="L12:L21" si="3">K12*1.2</f>
        <v>17331.408406620005</v>
      </c>
    </row>
    <row r="13" spans="1:12" x14ac:dyDescent="0.25">
      <c r="A13" s="100" t="s">
        <v>9</v>
      </c>
      <c r="B13" s="573"/>
      <c r="C13" s="5">
        <v>10281.8360799</v>
      </c>
      <c r="D13" s="333">
        <f t="shared" ref="D13:D21" si="4">C13*1.2</f>
        <v>12338.203295879999</v>
      </c>
      <c r="E13" s="332">
        <v>11515.801581900001</v>
      </c>
      <c r="F13" s="332">
        <f t="shared" si="0"/>
        <v>13818.96189828</v>
      </c>
      <c r="G13" s="332">
        <v>12747.952428750001</v>
      </c>
      <c r="H13" s="333">
        <f t="shared" si="1"/>
        <v>15297.5429145</v>
      </c>
      <c r="I13" s="332">
        <v>13981.917930750002</v>
      </c>
      <c r="J13" s="332">
        <f t="shared" si="2"/>
        <v>16778.301516900003</v>
      </c>
      <c r="K13" s="332">
        <v>15214.068777600003</v>
      </c>
      <c r="L13" s="333">
        <f t="shared" si="3"/>
        <v>18256.882533120002</v>
      </c>
    </row>
    <row r="14" spans="1:12" x14ac:dyDescent="0.25">
      <c r="A14" s="100" t="s">
        <v>10</v>
      </c>
      <c r="B14" s="573"/>
      <c r="C14" s="5">
        <v>11397.84899715</v>
      </c>
      <c r="D14" s="333">
        <f t="shared" si="4"/>
        <v>13677.418796579999</v>
      </c>
      <c r="E14" s="332">
        <v>12700.77139485</v>
      </c>
      <c r="F14" s="332">
        <f t="shared" si="0"/>
        <v>15240.92567382</v>
      </c>
      <c r="G14" s="332">
        <v>14003.693792550001</v>
      </c>
      <c r="H14" s="333">
        <f t="shared" si="1"/>
        <v>16804.432551059999</v>
      </c>
      <c r="I14" s="332">
        <v>15304.801535099999</v>
      </c>
      <c r="J14" s="332">
        <f t="shared" si="2"/>
        <v>18365.761842119999</v>
      </c>
      <c r="K14" s="332">
        <v>16607.7239328</v>
      </c>
      <c r="L14" s="333">
        <f t="shared" si="3"/>
        <v>19929.26871936</v>
      </c>
    </row>
    <row r="15" spans="1:12" x14ac:dyDescent="0.25">
      <c r="A15" s="100" t="s">
        <v>11</v>
      </c>
      <c r="B15" s="573"/>
      <c r="C15" s="5">
        <v>11838.810198600002</v>
      </c>
      <c r="D15" s="333">
        <f t="shared" si="4"/>
        <v>14206.572238320003</v>
      </c>
      <c r="E15" s="332">
        <v>13192.542940499998</v>
      </c>
      <c r="F15" s="332">
        <f t="shared" si="0"/>
        <v>15831.051528599997</v>
      </c>
      <c r="G15" s="332">
        <v>14548.090337549998</v>
      </c>
      <c r="H15" s="333">
        <f t="shared" si="1"/>
        <v>17457.708405059999</v>
      </c>
      <c r="I15" s="332">
        <v>15901.82307945</v>
      </c>
      <c r="J15" s="332">
        <f t="shared" si="2"/>
        <v>19082.187695339999</v>
      </c>
      <c r="K15" s="332">
        <v>17257.370476500004</v>
      </c>
      <c r="L15" s="333">
        <f t="shared" si="3"/>
        <v>20708.844571800004</v>
      </c>
    </row>
    <row r="16" spans="1:12" x14ac:dyDescent="0.25">
      <c r="A16" s="100" t="s">
        <v>13</v>
      </c>
      <c r="B16" s="573"/>
      <c r="C16" s="5">
        <v>14263.189478999999</v>
      </c>
      <c r="D16" s="333">
        <f t="shared" si="4"/>
        <v>17115.827374799999</v>
      </c>
      <c r="E16" s="332">
        <v>15783.870494700001</v>
      </c>
      <c r="F16" s="332">
        <f t="shared" si="0"/>
        <v>18940.644593640001</v>
      </c>
      <c r="G16" s="332">
        <v>17306.36616555</v>
      </c>
      <c r="H16" s="333">
        <f t="shared" si="1"/>
        <v>20767.639398659998</v>
      </c>
      <c r="I16" s="332">
        <v>18827.04718125</v>
      </c>
      <c r="J16" s="332">
        <f t="shared" si="2"/>
        <v>22592.4566175</v>
      </c>
      <c r="K16" s="332">
        <v>20347.728196950004</v>
      </c>
      <c r="L16" s="333">
        <f t="shared" si="3"/>
        <v>24417.273836340002</v>
      </c>
    </row>
    <row r="17" spans="1:12" x14ac:dyDescent="0.25">
      <c r="A17" s="100" t="s">
        <v>14</v>
      </c>
      <c r="B17" s="573"/>
      <c r="C17" s="5">
        <v>17380.767026700003</v>
      </c>
      <c r="D17" s="333">
        <f t="shared" si="4"/>
        <v>20856.920432040002</v>
      </c>
      <c r="E17" s="332">
        <v>19122.835970700005</v>
      </c>
      <c r="F17" s="332">
        <f t="shared" si="0"/>
        <v>22947.403164840005</v>
      </c>
      <c r="G17" s="332">
        <v>20864.904914700001</v>
      </c>
      <c r="H17" s="333">
        <f t="shared" si="1"/>
        <v>25037.885897640001</v>
      </c>
      <c r="I17" s="332">
        <v>22606.973858700003</v>
      </c>
      <c r="J17" s="332">
        <f t="shared" si="2"/>
        <v>27128.368630440003</v>
      </c>
      <c r="K17" s="332">
        <v>24350.857457850008</v>
      </c>
      <c r="L17" s="333">
        <f t="shared" si="3"/>
        <v>29221.028949420008</v>
      </c>
    </row>
    <row r="18" spans="1:12" x14ac:dyDescent="0.25">
      <c r="A18" s="100" t="s">
        <v>16</v>
      </c>
      <c r="B18" s="573"/>
      <c r="C18" s="5">
        <v>25686.443648249999</v>
      </c>
      <c r="D18" s="333">
        <f t="shared" si="4"/>
        <v>30823.732377899996</v>
      </c>
      <c r="E18" s="332">
        <v>27776.926381050002</v>
      </c>
      <c r="F18" s="332">
        <f t="shared" si="0"/>
        <v>33332.311657259997</v>
      </c>
      <c r="G18" s="332">
        <v>29867.409113850001</v>
      </c>
      <c r="H18" s="333">
        <f t="shared" si="1"/>
        <v>35840.890936620002</v>
      </c>
      <c r="I18" s="332">
        <v>31741.947883800003</v>
      </c>
      <c r="J18" s="332">
        <f t="shared" si="2"/>
        <v>38090.337460560004</v>
      </c>
      <c r="K18" s="332">
        <v>33614.671998599995</v>
      </c>
      <c r="L18" s="333">
        <f t="shared" si="3"/>
        <v>40337.606398319993</v>
      </c>
    </row>
    <row r="19" spans="1:12" x14ac:dyDescent="0.25">
      <c r="A19" s="100" t="s">
        <v>18</v>
      </c>
      <c r="B19" s="573"/>
      <c r="C19" s="5">
        <v>31469.749611300005</v>
      </c>
      <c r="D19" s="333">
        <f t="shared" si="4"/>
        <v>37763.699533560008</v>
      </c>
      <c r="E19" s="332">
        <v>33828.801306300003</v>
      </c>
      <c r="F19" s="332">
        <f t="shared" si="0"/>
        <v>40594.561567560006</v>
      </c>
      <c r="G19" s="332">
        <v>36187.853001300005</v>
      </c>
      <c r="H19" s="333">
        <f t="shared" si="1"/>
        <v>43425.423601560004</v>
      </c>
      <c r="I19" s="332">
        <v>39671.99088930001</v>
      </c>
      <c r="J19" s="332">
        <f t="shared" si="2"/>
        <v>47606.389067160009</v>
      </c>
      <c r="K19" s="332">
        <v>42669.801197100001</v>
      </c>
      <c r="L19" s="333">
        <f t="shared" si="3"/>
        <v>51203.761436519999</v>
      </c>
    </row>
    <row r="20" spans="1:12" x14ac:dyDescent="0.25">
      <c r="A20" s="100" t="s">
        <v>20</v>
      </c>
      <c r="B20" s="573"/>
      <c r="C20" s="5">
        <v>49197.115771650009</v>
      </c>
      <c r="D20" s="333">
        <f t="shared" si="4"/>
        <v>59036.538925980007</v>
      </c>
      <c r="E20" s="332">
        <v>52971.598483650014</v>
      </c>
      <c r="F20" s="332">
        <f t="shared" si="0"/>
        <v>63565.918180380017</v>
      </c>
      <c r="G20" s="332">
        <v>56746.081195650011</v>
      </c>
      <c r="H20" s="333">
        <f t="shared" si="1"/>
        <v>68095.297434780005</v>
      </c>
      <c r="I20" s="332">
        <v>60522.37856279999</v>
      </c>
      <c r="J20" s="332">
        <f t="shared" si="2"/>
        <v>72626.85427535999</v>
      </c>
      <c r="K20" s="332">
        <v>64296.861274799994</v>
      </c>
      <c r="L20" s="333">
        <f t="shared" si="3"/>
        <v>77156.233529759993</v>
      </c>
    </row>
    <row r="21" spans="1:12" x14ac:dyDescent="0.25">
      <c r="A21" s="100" t="s">
        <v>22</v>
      </c>
      <c r="B21" s="573"/>
      <c r="C21" s="5">
        <v>122853.731616</v>
      </c>
      <c r="D21" s="333">
        <f t="shared" si="4"/>
        <v>147424.47793920001</v>
      </c>
      <c r="E21" s="332">
        <v>130740.38069400001</v>
      </c>
      <c r="F21" s="332">
        <f t="shared" si="0"/>
        <v>156888.4568328</v>
      </c>
      <c r="G21" s="332">
        <v>139414.74790320001</v>
      </c>
      <c r="H21" s="333">
        <f t="shared" si="1"/>
        <v>167297.69748384002</v>
      </c>
      <c r="I21" s="332">
        <v>148958.25603120003</v>
      </c>
      <c r="J21" s="332">
        <f t="shared" si="2"/>
        <v>178749.90723744003</v>
      </c>
      <c r="K21" s="332">
        <v>159456.11497200001</v>
      </c>
      <c r="L21" s="333">
        <f t="shared" si="3"/>
        <v>191347.33796639999</v>
      </c>
    </row>
    <row r="22" spans="1:12" x14ac:dyDescent="0.25">
      <c r="A22" s="92" t="s">
        <v>88</v>
      </c>
      <c r="B22" s="573"/>
      <c r="C22" s="5" t="s">
        <v>29</v>
      </c>
      <c r="D22" s="333" t="s">
        <v>29</v>
      </c>
      <c r="E22" s="332" t="s">
        <v>29</v>
      </c>
      <c r="F22" s="332" t="s">
        <v>29</v>
      </c>
      <c r="G22" s="332" t="s">
        <v>29</v>
      </c>
      <c r="H22" s="333" t="s">
        <v>29</v>
      </c>
      <c r="I22" s="332" t="s">
        <v>29</v>
      </c>
      <c r="J22" s="332" t="s">
        <v>29</v>
      </c>
      <c r="K22" s="332" t="s">
        <v>29</v>
      </c>
      <c r="L22" s="333" t="s">
        <v>29</v>
      </c>
    </row>
    <row r="23" spans="1:12" x14ac:dyDescent="0.25">
      <c r="A23" s="107" t="s">
        <v>24</v>
      </c>
      <c r="B23" s="573"/>
      <c r="C23" s="5" t="s">
        <v>29</v>
      </c>
      <c r="D23" s="333" t="s">
        <v>29</v>
      </c>
      <c r="E23" s="332" t="s">
        <v>29</v>
      </c>
      <c r="F23" s="332" t="s">
        <v>29</v>
      </c>
      <c r="G23" s="332" t="s">
        <v>29</v>
      </c>
      <c r="H23" s="333" t="s">
        <v>29</v>
      </c>
      <c r="I23" s="332" t="s">
        <v>29</v>
      </c>
      <c r="J23" s="332" t="s">
        <v>29</v>
      </c>
      <c r="K23" s="332" t="s">
        <v>29</v>
      </c>
      <c r="L23" s="333" t="s">
        <v>29</v>
      </c>
    </row>
    <row r="24" spans="1:12" x14ac:dyDescent="0.25">
      <c r="A24" s="107" t="s">
        <v>26</v>
      </c>
      <c r="B24" s="574"/>
      <c r="C24" s="5" t="s">
        <v>29</v>
      </c>
      <c r="D24" s="333" t="s">
        <v>29</v>
      </c>
      <c r="E24" s="332" t="s">
        <v>29</v>
      </c>
      <c r="F24" s="332" t="s">
        <v>29</v>
      </c>
      <c r="G24" s="332" t="s">
        <v>29</v>
      </c>
      <c r="H24" s="333" t="s">
        <v>29</v>
      </c>
      <c r="I24" s="332" t="s">
        <v>29</v>
      </c>
      <c r="J24" s="332" t="s">
        <v>29</v>
      </c>
      <c r="K24" s="332" t="s">
        <v>29</v>
      </c>
      <c r="L24" s="333" t="s">
        <v>29</v>
      </c>
    </row>
    <row r="25" spans="1:12" x14ac:dyDescent="0.25">
      <c r="A25" s="82" t="s">
        <v>112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</sheetData>
  <mergeCells count="8">
    <mergeCell ref="B12:B24"/>
    <mergeCell ref="A1:L2"/>
    <mergeCell ref="A4:L4"/>
    <mergeCell ref="A6:L6"/>
    <mergeCell ref="A8:L8"/>
    <mergeCell ref="A10:A11"/>
    <mergeCell ref="B10:L10"/>
    <mergeCell ref="A3:L3"/>
  </mergeCells>
  <printOptions horizont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Лист48">
    <tabColor theme="7"/>
  </sheetPr>
  <dimension ref="A1:L25"/>
  <sheetViews>
    <sheetView zoomScaleNormal="100" workbookViewId="0">
      <selection activeCell="D12" sqref="D12:L24"/>
    </sheetView>
  </sheetViews>
  <sheetFormatPr defaultRowHeight="15" x14ac:dyDescent="0.25"/>
  <cols>
    <col min="1" max="1" width="16.7109375" customWidth="1"/>
    <col min="2" max="2" width="13.5703125" customWidth="1"/>
    <col min="3" max="3" width="13.5703125" hidden="1" customWidth="1"/>
    <col min="4" max="4" width="13.5703125" customWidth="1"/>
    <col min="5" max="5" width="13.5703125" hidden="1" customWidth="1"/>
    <col min="6" max="6" width="13.5703125" customWidth="1"/>
    <col min="7" max="7" width="13.5703125" hidden="1" customWidth="1"/>
    <col min="8" max="8" width="13.5703125" customWidth="1"/>
    <col min="9" max="9" width="13.5703125" hidden="1" customWidth="1"/>
    <col min="10" max="10" width="13.5703125" customWidth="1"/>
    <col min="11" max="11" width="13.5703125" hidden="1" customWidth="1"/>
    <col min="12" max="12" width="13.5703125" customWidth="1"/>
  </cols>
  <sheetData>
    <row r="1" spans="1:12" ht="60" customHeight="1" x14ac:dyDescent="0.25">
      <c r="A1" s="441" t="s">
        <v>244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</row>
    <row r="2" spans="1:12" ht="2.1" customHeight="1" x14ac:dyDescent="0.25">
      <c r="A2" s="491"/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</row>
    <row r="3" spans="1:12" ht="21" customHeight="1" x14ac:dyDescent="0.25">
      <c r="A3" s="456" t="s">
        <v>358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  <c r="L3" s="456"/>
    </row>
    <row r="4" spans="1:12" ht="113.25" customHeight="1" x14ac:dyDescent="0.25">
      <c r="A4" s="472" t="s">
        <v>261</v>
      </c>
      <c r="B4" s="480"/>
      <c r="C4" s="480"/>
      <c r="D4" s="480"/>
      <c r="E4" s="480"/>
      <c r="F4" s="480"/>
      <c r="G4" s="480"/>
      <c r="H4" s="480"/>
      <c r="I4" s="480"/>
      <c r="J4" s="480"/>
      <c r="K4" s="480"/>
      <c r="L4" s="480"/>
    </row>
    <row r="5" spans="1:12" ht="2.1" customHeight="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ht="15" customHeight="1" x14ac:dyDescent="0.25">
      <c r="A6" s="375" t="s">
        <v>267</v>
      </c>
      <c r="B6" s="426"/>
      <c r="C6" s="426"/>
      <c r="D6" s="426"/>
      <c r="E6" s="426"/>
      <c r="F6" s="426"/>
      <c r="G6" s="426"/>
      <c r="H6" s="426"/>
      <c r="I6" s="426"/>
      <c r="J6" s="426"/>
      <c r="K6" s="426"/>
      <c r="L6" s="426"/>
    </row>
    <row r="7" spans="1:12" ht="2.1" customHeight="1" x14ac:dyDescent="0.25">
      <c r="A7" s="101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</row>
    <row r="8" spans="1:12" ht="30" customHeight="1" x14ac:dyDescent="0.25">
      <c r="A8" s="375" t="s">
        <v>356</v>
      </c>
      <c r="B8" s="375"/>
      <c r="C8" s="375"/>
      <c r="D8" s="375"/>
      <c r="E8" s="375"/>
      <c r="F8" s="375"/>
      <c r="G8" s="375"/>
      <c r="H8" s="375"/>
      <c r="I8" s="375"/>
      <c r="J8" s="375"/>
      <c r="K8" s="375"/>
      <c r="L8" s="375"/>
    </row>
    <row r="9" spans="1:12" ht="2.1" customHeight="1" x14ac:dyDescent="0.25">
      <c r="A9" s="101"/>
      <c r="B9" s="65"/>
      <c r="C9" s="106"/>
      <c r="D9" s="106"/>
      <c r="E9" s="106"/>
      <c r="F9" s="106"/>
      <c r="G9" s="106"/>
      <c r="H9" s="106"/>
      <c r="I9" s="106"/>
      <c r="J9" s="106"/>
      <c r="K9" s="106"/>
      <c r="L9" s="106"/>
    </row>
    <row r="10" spans="1:12" ht="15" customHeight="1" x14ac:dyDescent="0.25">
      <c r="A10" s="463" t="s">
        <v>0</v>
      </c>
      <c r="B10" s="496" t="s">
        <v>1</v>
      </c>
      <c r="C10" s="496"/>
      <c r="D10" s="496"/>
      <c r="E10" s="496"/>
      <c r="F10" s="496"/>
      <c r="G10" s="496"/>
      <c r="H10" s="496"/>
      <c r="I10" s="496"/>
      <c r="J10" s="496"/>
      <c r="K10" s="496"/>
      <c r="L10" s="497"/>
    </row>
    <row r="11" spans="1:12" ht="27" customHeight="1" x14ac:dyDescent="0.25">
      <c r="A11" s="463"/>
      <c r="B11" s="165" t="s">
        <v>67</v>
      </c>
      <c r="C11" s="98" t="s">
        <v>2</v>
      </c>
      <c r="D11" s="99" t="s">
        <v>105</v>
      </c>
      <c r="E11" s="98" t="s">
        <v>2</v>
      </c>
      <c r="F11" s="99" t="s">
        <v>106</v>
      </c>
      <c r="G11" s="98" t="s">
        <v>2</v>
      </c>
      <c r="H11" s="99" t="s">
        <v>107</v>
      </c>
      <c r="I11" s="98" t="s">
        <v>2</v>
      </c>
      <c r="J11" s="99" t="s">
        <v>108</v>
      </c>
      <c r="K11" s="98" t="s">
        <v>2</v>
      </c>
      <c r="L11" s="99" t="s">
        <v>109</v>
      </c>
    </row>
    <row r="12" spans="1:12" x14ac:dyDescent="0.25">
      <c r="A12" s="100" t="s">
        <v>8</v>
      </c>
      <c r="B12" s="572">
        <v>10</v>
      </c>
      <c r="C12" s="5">
        <v>14451.006287025</v>
      </c>
      <c r="D12" s="333">
        <f>C12*1.2</f>
        <v>17341.207544429999</v>
      </c>
      <c r="E12" s="332">
        <v>16252.958850975001</v>
      </c>
      <c r="F12" s="332">
        <f t="shared" ref="F12:F21" si="0">E12*1.2</f>
        <v>19503.550621170001</v>
      </c>
      <c r="G12" s="332">
        <v>18057.633397650003</v>
      </c>
      <c r="H12" s="333">
        <f t="shared" ref="H12:H21" si="1">G12*1.2</f>
        <v>21669.160077180004</v>
      </c>
      <c r="I12" s="332">
        <v>19859.585961600002</v>
      </c>
      <c r="J12" s="332">
        <f t="shared" ref="J12:J21" si="2">I12*1.2</f>
        <v>23831.503153920003</v>
      </c>
      <c r="K12" s="332">
        <v>21664.260508275009</v>
      </c>
      <c r="L12" s="333">
        <f t="shared" ref="L12:L21" si="3">K12*1.2</f>
        <v>25997.112609930009</v>
      </c>
    </row>
    <row r="13" spans="1:12" x14ac:dyDescent="0.25">
      <c r="A13" s="100" t="s">
        <v>9</v>
      </c>
      <c r="B13" s="573"/>
      <c r="C13" s="5">
        <v>15422.75411985</v>
      </c>
      <c r="D13" s="333">
        <f t="shared" ref="D13:D21" si="4">C13*1.2</f>
        <v>18507.30494382</v>
      </c>
      <c r="E13" s="332">
        <v>17273.702372850003</v>
      </c>
      <c r="F13" s="332">
        <f t="shared" si="0"/>
        <v>20728.442847420003</v>
      </c>
      <c r="G13" s="332">
        <v>19121.928643125</v>
      </c>
      <c r="H13" s="333">
        <f t="shared" si="1"/>
        <v>22946.314371749999</v>
      </c>
      <c r="I13" s="332">
        <v>20972.876896125003</v>
      </c>
      <c r="J13" s="332">
        <f t="shared" si="2"/>
        <v>25167.452275350002</v>
      </c>
      <c r="K13" s="332">
        <v>22821.103166400004</v>
      </c>
      <c r="L13" s="333">
        <f t="shared" si="3"/>
        <v>27385.323799680005</v>
      </c>
    </row>
    <row r="14" spans="1:12" x14ac:dyDescent="0.25">
      <c r="A14" s="100" t="s">
        <v>10</v>
      </c>
      <c r="B14" s="573"/>
      <c r="C14" s="5">
        <v>17096.773495725</v>
      </c>
      <c r="D14" s="333">
        <f t="shared" si="4"/>
        <v>20516.128194869998</v>
      </c>
      <c r="E14" s="332">
        <v>19051.157092275</v>
      </c>
      <c r="F14" s="332">
        <f t="shared" si="0"/>
        <v>22861.388510729998</v>
      </c>
      <c r="G14" s="332">
        <v>21005.540688825</v>
      </c>
      <c r="H14" s="333">
        <f t="shared" si="1"/>
        <v>25206.648826590001</v>
      </c>
      <c r="I14" s="332">
        <v>22957.202302649999</v>
      </c>
      <c r="J14" s="332">
        <f t="shared" si="2"/>
        <v>27548.64276318</v>
      </c>
      <c r="K14" s="332">
        <v>24911.585899199999</v>
      </c>
      <c r="L14" s="333">
        <f t="shared" si="3"/>
        <v>29893.903079039999</v>
      </c>
    </row>
    <row r="15" spans="1:12" x14ac:dyDescent="0.25">
      <c r="A15" s="100" t="s">
        <v>11</v>
      </c>
      <c r="B15" s="573"/>
      <c r="C15" s="5">
        <v>17758.215297900002</v>
      </c>
      <c r="D15" s="333">
        <f t="shared" si="4"/>
        <v>21309.858357480003</v>
      </c>
      <c r="E15" s="332">
        <v>19788.814410749997</v>
      </c>
      <c r="F15" s="332">
        <f t="shared" si="0"/>
        <v>23746.577292899998</v>
      </c>
      <c r="G15" s="332">
        <v>21822.135506324998</v>
      </c>
      <c r="H15" s="333">
        <f t="shared" si="1"/>
        <v>26186.562607589996</v>
      </c>
      <c r="I15" s="332">
        <v>23852.734619175</v>
      </c>
      <c r="J15" s="332">
        <f t="shared" si="2"/>
        <v>28623.281543009998</v>
      </c>
      <c r="K15" s="332">
        <v>25886.055714750008</v>
      </c>
      <c r="L15" s="333">
        <f t="shared" si="3"/>
        <v>31063.266857700008</v>
      </c>
    </row>
    <row r="16" spans="1:12" x14ac:dyDescent="0.25">
      <c r="A16" s="100" t="s">
        <v>13</v>
      </c>
      <c r="B16" s="573"/>
      <c r="C16" s="5">
        <v>21394.784218499997</v>
      </c>
      <c r="D16" s="333">
        <f t="shared" si="4"/>
        <v>25673.741062199995</v>
      </c>
      <c r="E16" s="332">
        <v>23675.805742050001</v>
      </c>
      <c r="F16" s="332">
        <f t="shared" si="0"/>
        <v>28410.96689046</v>
      </c>
      <c r="G16" s="332">
        <v>25959.549248324998</v>
      </c>
      <c r="H16" s="333">
        <f t="shared" si="1"/>
        <v>31151.459097989995</v>
      </c>
      <c r="I16" s="332">
        <v>28240.570771874998</v>
      </c>
      <c r="J16" s="332">
        <f t="shared" si="2"/>
        <v>33888.684926249996</v>
      </c>
      <c r="K16" s="332">
        <v>30521.592295425005</v>
      </c>
      <c r="L16" s="333">
        <f t="shared" si="3"/>
        <v>36625.910754510005</v>
      </c>
    </row>
    <row r="17" spans="1:12" x14ac:dyDescent="0.25">
      <c r="A17" s="100" t="s">
        <v>14</v>
      </c>
      <c r="B17" s="573"/>
      <c r="C17" s="5">
        <v>26071.150540050003</v>
      </c>
      <c r="D17" s="333">
        <f t="shared" si="4"/>
        <v>31285.380648060003</v>
      </c>
      <c r="E17" s="332">
        <v>28684.253956050008</v>
      </c>
      <c r="F17" s="332">
        <f t="shared" si="0"/>
        <v>34421.104747260011</v>
      </c>
      <c r="G17" s="332">
        <v>31297.357372049999</v>
      </c>
      <c r="H17" s="333">
        <f t="shared" si="1"/>
        <v>37556.828846459997</v>
      </c>
      <c r="I17" s="332">
        <v>33910.460788050004</v>
      </c>
      <c r="J17" s="332">
        <f t="shared" si="2"/>
        <v>40692.552945660005</v>
      </c>
      <c r="K17" s="332">
        <v>36526.286186775011</v>
      </c>
      <c r="L17" s="333">
        <f t="shared" si="3"/>
        <v>43831.54342413001</v>
      </c>
    </row>
    <row r="18" spans="1:12" x14ac:dyDescent="0.25">
      <c r="A18" s="100" t="s">
        <v>16</v>
      </c>
      <c r="B18" s="573"/>
      <c r="C18" s="5">
        <v>38529.665472374996</v>
      </c>
      <c r="D18" s="333">
        <f t="shared" si="4"/>
        <v>46235.598566849992</v>
      </c>
      <c r="E18" s="332">
        <v>41665.389571575004</v>
      </c>
      <c r="F18" s="332">
        <f t="shared" si="0"/>
        <v>49998.467485890003</v>
      </c>
      <c r="G18" s="332">
        <v>44801.113670774997</v>
      </c>
      <c r="H18" s="333">
        <f t="shared" si="1"/>
        <v>53761.336404929993</v>
      </c>
      <c r="I18" s="332">
        <v>47612.921825700003</v>
      </c>
      <c r="J18" s="332">
        <f t="shared" si="2"/>
        <v>57135.506190840002</v>
      </c>
      <c r="K18" s="332">
        <v>50422.007997899993</v>
      </c>
      <c r="L18" s="333">
        <f t="shared" si="3"/>
        <v>60506.409597479986</v>
      </c>
    </row>
    <row r="19" spans="1:12" x14ac:dyDescent="0.25">
      <c r="A19" s="100" t="s">
        <v>18</v>
      </c>
      <c r="B19" s="573"/>
      <c r="C19" s="5">
        <v>47204.624416950006</v>
      </c>
      <c r="D19" s="333">
        <f t="shared" si="4"/>
        <v>56645.549300340004</v>
      </c>
      <c r="E19" s="332">
        <v>50743.201959450002</v>
      </c>
      <c r="F19" s="332">
        <f t="shared" si="0"/>
        <v>60891.842351339998</v>
      </c>
      <c r="G19" s="332">
        <v>54281.779501950004</v>
      </c>
      <c r="H19" s="333">
        <f t="shared" si="1"/>
        <v>65138.135402340005</v>
      </c>
      <c r="I19" s="332">
        <v>59507.986333950015</v>
      </c>
      <c r="J19" s="332">
        <f t="shared" si="2"/>
        <v>71409.583600740021</v>
      </c>
      <c r="K19" s="332">
        <v>64004.701795650006</v>
      </c>
      <c r="L19" s="333">
        <f t="shared" si="3"/>
        <v>76805.642154779998</v>
      </c>
    </row>
    <row r="20" spans="1:12" x14ac:dyDescent="0.25">
      <c r="A20" s="100" t="s">
        <v>20</v>
      </c>
      <c r="B20" s="573"/>
      <c r="C20" s="5">
        <v>73795.67365747501</v>
      </c>
      <c r="D20" s="333">
        <f t="shared" si="4"/>
        <v>88554.808388970006</v>
      </c>
      <c r="E20" s="332">
        <v>79457.397725475021</v>
      </c>
      <c r="F20" s="332">
        <f t="shared" si="0"/>
        <v>95348.877270570025</v>
      </c>
      <c r="G20" s="332">
        <v>85119.121793475017</v>
      </c>
      <c r="H20" s="333">
        <f t="shared" si="1"/>
        <v>102142.94615217001</v>
      </c>
      <c r="I20" s="332">
        <v>90783.567844199977</v>
      </c>
      <c r="J20" s="332">
        <f t="shared" si="2"/>
        <v>108940.28141303996</v>
      </c>
      <c r="K20" s="332">
        <v>96445.291912199988</v>
      </c>
      <c r="L20" s="333">
        <f t="shared" si="3"/>
        <v>115734.35029463998</v>
      </c>
    </row>
    <row r="21" spans="1:12" x14ac:dyDescent="0.25">
      <c r="A21" s="100" t="s">
        <v>22</v>
      </c>
      <c r="B21" s="573"/>
      <c r="C21" s="5">
        <v>184280.59742400001</v>
      </c>
      <c r="D21" s="333">
        <f t="shared" si="4"/>
        <v>221136.71690880001</v>
      </c>
      <c r="E21" s="332">
        <v>196110.57104100002</v>
      </c>
      <c r="F21" s="332">
        <f t="shared" si="0"/>
        <v>235332.6852492</v>
      </c>
      <c r="G21" s="332">
        <v>209122.12185480003</v>
      </c>
      <c r="H21" s="333">
        <f t="shared" si="1"/>
        <v>250946.54622576002</v>
      </c>
      <c r="I21" s="332">
        <v>223437.38404680003</v>
      </c>
      <c r="J21" s="332">
        <f t="shared" si="2"/>
        <v>268124.86085616</v>
      </c>
      <c r="K21" s="332">
        <v>239184.17245800002</v>
      </c>
      <c r="L21" s="333">
        <f t="shared" si="3"/>
        <v>287021.00694960001</v>
      </c>
    </row>
    <row r="22" spans="1:12" x14ac:dyDescent="0.25">
      <c r="A22" s="92" t="s">
        <v>88</v>
      </c>
      <c r="B22" s="573"/>
      <c r="C22" s="5" t="s">
        <v>29</v>
      </c>
      <c r="D22" s="333" t="s">
        <v>29</v>
      </c>
      <c r="E22" s="332" t="s">
        <v>29</v>
      </c>
      <c r="F22" s="332" t="s">
        <v>29</v>
      </c>
      <c r="G22" s="332" t="s">
        <v>29</v>
      </c>
      <c r="H22" s="333" t="s">
        <v>29</v>
      </c>
      <c r="I22" s="332" t="s">
        <v>29</v>
      </c>
      <c r="J22" s="332" t="s">
        <v>29</v>
      </c>
      <c r="K22" s="332" t="s">
        <v>29</v>
      </c>
      <c r="L22" s="333" t="s">
        <v>29</v>
      </c>
    </row>
    <row r="23" spans="1:12" x14ac:dyDescent="0.25">
      <c r="A23" s="107" t="s">
        <v>24</v>
      </c>
      <c r="B23" s="573"/>
      <c r="C23" s="5" t="s">
        <v>29</v>
      </c>
      <c r="D23" s="333" t="s">
        <v>29</v>
      </c>
      <c r="E23" s="332" t="s">
        <v>29</v>
      </c>
      <c r="F23" s="332" t="s">
        <v>29</v>
      </c>
      <c r="G23" s="332" t="s">
        <v>29</v>
      </c>
      <c r="H23" s="333" t="s">
        <v>29</v>
      </c>
      <c r="I23" s="332" t="s">
        <v>29</v>
      </c>
      <c r="J23" s="332" t="s">
        <v>29</v>
      </c>
      <c r="K23" s="332" t="s">
        <v>29</v>
      </c>
      <c r="L23" s="333" t="s">
        <v>29</v>
      </c>
    </row>
    <row r="24" spans="1:12" x14ac:dyDescent="0.25">
      <c r="A24" s="107" t="s">
        <v>26</v>
      </c>
      <c r="B24" s="574"/>
      <c r="C24" s="5" t="s">
        <v>29</v>
      </c>
      <c r="D24" s="333" t="s">
        <v>29</v>
      </c>
      <c r="E24" s="332" t="s">
        <v>29</v>
      </c>
      <c r="F24" s="332" t="s">
        <v>29</v>
      </c>
      <c r="G24" s="332" t="s">
        <v>29</v>
      </c>
      <c r="H24" s="333" t="s">
        <v>29</v>
      </c>
      <c r="I24" s="332" t="s">
        <v>29</v>
      </c>
      <c r="J24" s="332" t="s">
        <v>29</v>
      </c>
      <c r="K24" s="332" t="s">
        <v>29</v>
      </c>
      <c r="L24" s="333" t="s">
        <v>29</v>
      </c>
    </row>
    <row r="25" spans="1:12" x14ac:dyDescent="0.25">
      <c r="A25" s="1" t="s">
        <v>113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</sheetData>
  <mergeCells count="8">
    <mergeCell ref="B12:B24"/>
    <mergeCell ref="A1:L2"/>
    <mergeCell ref="A4:L4"/>
    <mergeCell ref="A6:L6"/>
    <mergeCell ref="A8:L8"/>
    <mergeCell ref="A10:A11"/>
    <mergeCell ref="B10:L10"/>
    <mergeCell ref="A3:L3"/>
  </mergeCells>
  <printOptions horizont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Лист49">
    <tabColor theme="7"/>
  </sheetPr>
  <dimension ref="A1:N25"/>
  <sheetViews>
    <sheetView zoomScaleNormal="100" workbookViewId="0">
      <selection activeCell="A3" sqref="A3:L3"/>
    </sheetView>
  </sheetViews>
  <sheetFormatPr defaultRowHeight="15" x14ac:dyDescent="0.25"/>
  <cols>
    <col min="1" max="1" width="16.7109375" customWidth="1"/>
    <col min="2" max="2" width="13.5703125" customWidth="1"/>
    <col min="3" max="3" width="13.5703125" hidden="1" customWidth="1"/>
    <col min="4" max="4" width="13.5703125" customWidth="1"/>
    <col min="5" max="5" width="13.5703125" hidden="1" customWidth="1"/>
    <col min="6" max="6" width="13.5703125" customWidth="1"/>
    <col min="7" max="7" width="13.5703125" hidden="1" customWidth="1"/>
    <col min="8" max="8" width="13.5703125" customWidth="1"/>
    <col min="9" max="9" width="13.5703125" hidden="1" customWidth="1"/>
    <col min="10" max="10" width="13.5703125" customWidth="1"/>
    <col min="11" max="11" width="13.5703125" hidden="1" customWidth="1"/>
    <col min="12" max="12" width="13.5703125" customWidth="1"/>
  </cols>
  <sheetData>
    <row r="1" spans="1:14" ht="60" customHeight="1" x14ac:dyDescent="0.25">
      <c r="A1" s="441" t="s">
        <v>244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</row>
    <row r="2" spans="1:14" ht="2.1" customHeight="1" x14ac:dyDescent="0.25">
      <c r="A2" s="491"/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</row>
    <row r="3" spans="1:14" ht="21.75" customHeight="1" x14ac:dyDescent="0.25">
      <c r="A3" s="456" t="s">
        <v>359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  <c r="L3" s="456"/>
    </row>
    <row r="4" spans="1:14" ht="92.25" customHeight="1" x14ac:dyDescent="0.25">
      <c r="A4" s="451" t="s">
        <v>262</v>
      </c>
      <c r="B4" s="452"/>
      <c r="C4" s="452"/>
      <c r="D4" s="452"/>
      <c r="E4" s="452"/>
      <c r="F4" s="452"/>
      <c r="G4" s="452"/>
      <c r="H4" s="452"/>
      <c r="I4" s="452"/>
      <c r="J4" s="452"/>
      <c r="K4" s="452"/>
      <c r="L4" s="452"/>
    </row>
    <row r="5" spans="1:14" ht="2.1" customHeight="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4" ht="15" customHeight="1" x14ac:dyDescent="0.25">
      <c r="A6" s="375" t="s">
        <v>266</v>
      </c>
      <c r="B6" s="426"/>
      <c r="C6" s="426"/>
      <c r="D6" s="426"/>
      <c r="E6" s="426"/>
      <c r="F6" s="426"/>
      <c r="G6" s="426"/>
      <c r="H6" s="426"/>
      <c r="I6" s="426"/>
      <c r="J6" s="426"/>
      <c r="K6" s="426"/>
      <c r="L6" s="426"/>
    </row>
    <row r="7" spans="1:14" ht="2.1" customHeight="1" x14ac:dyDescent="0.25">
      <c r="A7" s="101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</row>
    <row r="8" spans="1:14" ht="30" customHeight="1" x14ac:dyDescent="0.25">
      <c r="A8" s="375" t="s">
        <v>356</v>
      </c>
      <c r="B8" s="375"/>
      <c r="C8" s="375"/>
      <c r="D8" s="375"/>
      <c r="E8" s="375"/>
      <c r="F8" s="375"/>
      <c r="G8" s="375"/>
      <c r="H8" s="375"/>
      <c r="I8" s="375"/>
      <c r="J8" s="375"/>
      <c r="K8" s="375"/>
      <c r="L8" s="375"/>
    </row>
    <row r="9" spans="1:14" ht="2.1" customHeight="1" x14ac:dyDescent="0.25">
      <c r="A9" s="101"/>
      <c r="B9" s="65"/>
      <c r="C9" s="106"/>
      <c r="D9" s="106"/>
      <c r="E9" s="106"/>
      <c r="F9" s="106"/>
      <c r="G9" s="106"/>
      <c r="H9" s="106"/>
      <c r="I9" s="106"/>
      <c r="J9" s="106"/>
      <c r="K9" s="106"/>
      <c r="L9" s="106"/>
    </row>
    <row r="10" spans="1:14" ht="15" customHeight="1" x14ac:dyDescent="0.25">
      <c r="A10" s="463" t="s">
        <v>0</v>
      </c>
      <c r="B10" s="496" t="s">
        <v>1</v>
      </c>
      <c r="C10" s="496"/>
      <c r="D10" s="496"/>
      <c r="E10" s="496"/>
      <c r="F10" s="496"/>
      <c r="G10" s="496"/>
      <c r="H10" s="496"/>
      <c r="I10" s="496"/>
      <c r="J10" s="496"/>
      <c r="K10" s="496"/>
      <c r="L10" s="497"/>
    </row>
    <row r="11" spans="1:14" ht="30" customHeight="1" x14ac:dyDescent="0.25">
      <c r="A11" s="463"/>
      <c r="B11" s="165" t="s">
        <v>67</v>
      </c>
      <c r="C11" s="98" t="s">
        <v>2</v>
      </c>
      <c r="D11" s="99" t="s">
        <v>105</v>
      </c>
      <c r="E11" s="98" t="s">
        <v>2</v>
      </c>
      <c r="F11" s="99" t="s">
        <v>106</v>
      </c>
      <c r="G11" s="98" t="s">
        <v>2</v>
      </c>
      <c r="H11" s="99" t="s">
        <v>107</v>
      </c>
      <c r="I11" s="98" t="s">
        <v>2</v>
      </c>
      <c r="J11" s="99" t="s">
        <v>108</v>
      </c>
      <c r="K11" s="98" t="s">
        <v>2</v>
      </c>
      <c r="L11" s="99" t="s">
        <v>109</v>
      </c>
    </row>
    <row r="12" spans="1:14" x14ac:dyDescent="0.25">
      <c r="A12" s="100" t="s">
        <v>8</v>
      </c>
      <c r="B12" s="598">
        <v>10</v>
      </c>
      <c r="C12" s="5">
        <v>9343.0260000000017</v>
      </c>
      <c r="D12" s="6" t="s">
        <v>29</v>
      </c>
      <c r="E12" s="5" t="s">
        <v>29</v>
      </c>
      <c r="F12" s="5" t="s">
        <v>29</v>
      </c>
      <c r="G12" s="5" t="s">
        <v>29</v>
      </c>
      <c r="H12" s="6" t="s">
        <v>29</v>
      </c>
      <c r="I12" s="5" t="s">
        <v>29</v>
      </c>
      <c r="J12" s="5" t="s">
        <v>29</v>
      </c>
      <c r="K12" s="5" t="s">
        <v>29</v>
      </c>
      <c r="L12" s="6" t="s">
        <v>29</v>
      </c>
      <c r="N12" s="97"/>
    </row>
    <row r="13" spans="1:14" x14ac:dyDescent="0.25">
      <c r="A13" s="100" t="s">
        <v>9</v>
      </c>
      <c r="B13" s="599"/>
      <c r="C13" s="5">
        <v>9882.8100000000013</v>
      </c>
      <c r="D13" s="6" t="s">
        <v>29</v>
      </c>
      <c r="E13" s="5" t="s">
        <v>29</v>
      </c>
      <c r="F13" s="5" t="s">
        <v>29</v>
      </c>
      <c r="G13" s="5" t="s">
        <v>29</v>
      </c>
      <c r="H13" s="6" t="s">
        <v>29</v>
      </c>
      <c r="I13" s="5" t="s">
        <v>29</v>
      </c>
      <c r="J13" s="5" t="s">
        <v>29</v>
      </c>
      <c r="K13" s="5" t="s">
        <v>29</v>
      </c>
      <c r="L13" s="6" t="s">
        <v>29</v>
      </c>
      <c r="N13" s="97"/>
    </row>
    <row r="14" spans="1:14" x14ac:dyDescent="0.25">
      <c r="A14" s="100" t="s">
        <v>10</v>
      </c>
      <c r="B14" s="599"/>
      <c r="C14" s="5">
        <v>10869.390000000001</v>
      </c>
      <c r="D14" s="6" t="s">
        <v>29</v>
      </c>
      <c r="E14" s="5" t="s">
        <v>29</v>
      </c>
      <c r="F14" s="5" t="s">
        <v>29</v>
      </c>
      <c r="G14" s="5" t="s">
        <v>29</v>
      </c>
      <c r="H14" s="6" t="s">
        <v>29</v>
      </c>
      <c r="I14" s="5" t="s">
        <v>29</v>
      </c>
      <c r="J14" s="5" t="s">
        <v>29</v>
      </c>
      <c r="K14" s="5" t="s">
        <v>29</v>
      </c>
      <c r="L14" s="6" t="s">
        <v>29</v>
      </c>
      <c r="N14" s="97"/>
    </row>
    <row r="15" spans="1:14" x14ac:dyDescent="0.25">
      <c r="A15" s="100" t="s">
        <v>11</v>
      </c>
      <c r="B15" s="599"/>
      <c r="C15" s="5">
        <v>11368.35</v>
      </c>
      <c r="D15" s="6" t="s">
        <v>29</v>
      </c>
      <c r="E15" s="5" t="s">
        <v>29</v>
      </c>
      <c r="F15" s="5" t="s">
        <v>29</v>
      </c>
      <c r="G15" s="5" t="s">
        <v>29</v>
      </c>
      <c r="H15" s="6" t="s">
        <v>29</v>
      </c>
      <c r="I15" s="5" t="s">
        <v>29</v>
      </c>
      <c r="J15" s="5" t="s">
        <v>29</v>
      </c>
      <c r="K15" s="5" t="s">
        <v>29</v>
      </c>
      <c r="L15" s="6" t="s">
        <v>29</v>
      </c>
      <c r="N15" s="97"/>
    </row>
    <row r="16" spans="1:14" x14ac:dyDescent="0.25">
      <c r="A16" s="100" t="s">
        <v>13</v>
      </c>
      <c r="B16" s="599"/>
      <c r="C16" s="5">
        <v>13597.794000000002</v>
      </c>
      <c r="D16" s="6" t="s">
        <v>29</v>
      </c>
      <c r="E16" s="5" t="s">
        <v>29</v>
      </c>
      <c r="F16" s="5" t="s">
        <v>29</v>
      </c>
      <c r="G16" s="5" t="s">
        <v>29</v>
      </c>
      <c r="H16" s="6" t="s">
        <v>29</v>
      </c>
      <c r="I16" s="5" t="s">
        <v>29</v>
      </c>
      <c r="J16" s="5" t="s">
        <v>29</v>
      </c>
      <c r="K16" s="5" t="s">
        <v>29</v>
      </c>
      <c r="L16" s="6" t="s">
        <v>29</v>
      </c>
      <c r="N16" s="97"/>
    </row>
    <row r="17" spans="1:14" x14ac:dyDescent="0.25">
      <c r="A17" s="100" t="s">
        <v>14</v>
      </c>
      <c r="B17" s="599"/>
      <c r="C17" s="5">
        <v>16482.690000000002</v>
      </c>
      <c r="D17" s="6" t="s">
        <v>29</v>
      </c>
      <c r="E17" s="5" t="s">
        <v>29</v>
      </c>
      <c r="F17" s="5" t="s">
        <v>29</v>
      </c>
      <c r="G17" s="5" t="s">
        <v>29</v>
      </c>
      <c r="H17" s="6" t="s">
        <v>29</v>
      </c>
      <c r="I17" s="5" t="s">
        <v>29</v>
      </c>
      <c r="J17" s="5" t="s">
        <v>29</v>
      </c>
      <c r="K17" s="5" t="s">
        <v>29</v>
      </c>
      <c r="L17" s="6" t="s">
        <v>29</v>
      </c>
      <c r="N17" s="97"/>
    </row>
    <row r="18" spans="1:14" x14ac:dyDescent="0.25">
      <c r="A18" s="100" t="s">
        <v>16</v>
      </c>
      <c r="B18" s="599"/>
      <c r="C18" s="5">
        <v>23480.603999999999</v>
      </c>
      <c r="D18" s="6" t="s">
        <v>29</v>
      </c>
      <c r="E18" s="5" t="s">
        <v>29</v>
      </c>
      <c r="F18" s="5" t="s">
        <v>29</v>
      </c>
      <c r="G18" s="5" t="s">
        <v>29</v>
      </c>
      <c r="H18" s="6" t="s">
        <v>29</v>
      </c>
      <c r="I18" s="5" t="s">
        <v>29</v>
      </c>
      <c r="J18" s="5" t="s">
        <v>29</v>
      </c>
      <c r="K18" s="5" t="s">
        <v>29</v>
      </c>
      <c r="L18" s="6" t="s">
        <v>29</v>
      </c>
      <c r="N18" s="97"/>
    </row>
    <row r="19" spans="1:14" x14ac:dyDescent="0.25">
      <c r="A19" s="100" t="s">
        <v>18</v>
      </c>
      <c r="B19" s="599"/>
      <c r="C19" s="5">
        <v>29418.001200000002</v>
      </c>
      <c r="D19" s="6" t="s">
        <v>29</v>
      </c>
      <c r="E19" s="5" t="s">
        <v>29</v>
      </c>
      <c r="F19" s="5" t="s">
        <v>29</v>
      </c>
      <c r="G19" s="5" t="s">
        <v>29</v>
      </c>
      <c r="H19" s="6" t="s">
        <v>29</v>
      </c>
      <c r="I19" s="5" t="s">
        <v>29</v>
      </c>
      <c r="J19" s="5" t="s">
        <v>29</v>
      </c>
      <c r="K19" s="5" t="s">
        <v>29</v>
      </c>
      <c r="L19" s="6" t="s">
        <v>29</v>
      </c>
      <c r="N19" s="97"/>
    </row>
    <row r="20" spans="1:14" x14ac:dyDescent="0.25">
      <c r="A20" s="100" t="s">
        <v>20</v>
      </c>
      <c r="B20" s="599"/>
      <c r="C20" s="5">
        <v>44393.378400000009</v>
      </c>
      <c r="D20" s="6" t="s">
        <v>29</v>
      </c>
      <c r="E20" s="5" t="s">
        <v>29</v>
      </c>
      <c r="F20" s="5" t="s">
        <v>29</v>
      </c>
      <c r="G20" s="5" t="s">
        <v>29</v>
      </c>
      <c r="H20" s="6" t="s">
        <v>29</v>
      </c>
      <c r="I20" s="5" t="s">
        <v>29</v>
      </c>
      <c r="J20" s="5" t="s">
        <v>29</v>
      </c>
      <c r="K20" s="5" t="s">
        <v>29</v>
      </c>
      <c r="L20" s="6" t="s">
        <v>29</v>
      </c>
      <c r="N20" s="97"/>
    </row>
    <row r="21" spans="1:14" x14ac:dyDescent="0.25">
      <c r="A21" s="100" t="s">
        <v>22</v>
      </c>
      <c r="B21" s="599"/>
      <c r="C21" s="5">
        <v>101911.44600000001</v>
      </c>
      <c r="D21" s="6" t="s">
        <v>29</v>
      </c>
      <c r="E21" s="5" t="s">
        <v>29</v>
      </c>
      <c r="F21" s="5" t="s">
        <v>29</v>
      </c>
      <c r="G21" s="5" t="s">
        <v>29</v>
      </c>
      <c r="H21" s="6" t="s">
        <v>29</v>
      </c>
      <c r="I21" s="5" t="s">
        <v>29</v>
      </c>
      <c r="J21" s="5" t="s">
        <v>29</v>
      </c>
      <c r="K21" s="5" t="s">
        <v>29</v>
      </c>
      <c r="L21" s="6" t="s">
        <v>29</v>
      </c>
      <c r="N21" s="97"/>
    </row>
    <row r="22" spans="1:14" x14ac:dyDescent="0.25">
      <c r="A22" s="92" t="s">
        <v>88</v>
      </c>
      <c r="B22" s="599"/>
      <c r="C22" s="5">
        <v>195019.65000000002</v>
      </c>
      <c r="D22" s="6" t="s">
        <v>29</v>
      </c>
      <c r="E22" s="5" t="s">
        <v>29</v>
      </c>
      <c r="F22" s="5" t="s">
        <v>29</v>
      </c>
      <c r="G22" s="5" t="s">
        <v>29</v>
      </c>
      <c r="H22" s="6" t="s">
        <v>29</v>
      </c>
      <c r="I22" s="5" t="s">
        <v>29</v>
      </c>
      <c r="J22" s="5" t="s">
        <v>29</v>
      </c>
      <c r="K22" s="5" t="s">
        <v>29</v>
      </c>
      <c r="L22" s="6" t="s">
        <v>29</v>
      </c>
      <c r="N22" s="97"/>
    </row>
    <row r="23" spans="1:14" x14ac:dyDescent="0.25">
      <c r="A23" s="107" t="s">
        <v>24</v>
      </c>
      <c r="B23" s="599"/>
      <c r="C23" s="5">
        <v>230009.44680000003</v>
      </c>
      <c r="D23" s="6" t="s">
        <v>29</v>
      </c>
      <c r="E23" s="5" t="s">
        <v>29</v>
      </c>
      <c r="F23" s="5" t="s">
        <v>29</v>
      </c>
      <c r="G23" s="5" t="s">
        <v>29</v>
      </c>
      <c r="H23" s="6" t="s">
        <v>29</v>
      </c>
      <c r="I23" s="5" t="s">
        <v>29</v>
      </c>
      <c r="J23" s="5" t="s">
        <v>29</v>
      </c>
      <c r="K23" s="5" t="s">
        <v>29</v>
      </c>
      <c r="L23" s="6" t="s">
        <v>29</v>
      </c>
      <c r="N23" s="97"/>
    </row>
    <row r="24" spans="1:14" x14ac:dyDescent="0.25">
      <c r="A24" s="107" t="s">
        <v>26</v>
      </c>
      <c r="B24" s="600"/>
      <c r="C24" s="5">
        <v>451858.17600000004</v>
      </c>
      <c r="D24" s="6" t="s">
        <v>29</v>
      </c>
      <c r="E24" s="5" t="s">
        <v>29</v>
      </c>
      <c r="F24" s="5" t="s">
        <v>29</v>
      </c>
      <c r="G24" s="5" t="s">
        <v>29</v>
      </c>
      <c r="H24" s="6" t="s">
        <v>29</v>
      </c>
      <c r="I24" s="5" t="s">
        <v>29</v>
      </c>
      <c r="J24" s="5" t="s">
        <v>29</v>
      </c>
      <c r="K24" s="5" t="s">
        <v>29</v>
      </c>
      <c r="L24" s="6" t="s">
        <v>29</v>
      </c>
      <c r="N24" s="97"/>
    </row>
    <row r="25" spans="1:14" x14ac:dyDescent="0.25">
      <c r="A25" s="82" t="s">
        <v>111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</sheetData>
  <mergeCells count="8">
    <mergeCell ref="B12:B24"/>
    <mergeCell ref="A1:L2"/>
    <mergeCell ref="A4:L4"/>
    <mergeCell ref="A6:L6"/>
    <mergeCell ref="A8:L8"/>
    <mergeCell ref="A10:A11"/>
    <mergeCell ref="B10:L10"/>
    <mergeCell ref="A3:L3"/>
  </mergeCells>
  <printOptions horizont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Лист50"/>
  <dimension ref="A1:L47"/>
  <sheetViews>
    <sheetView topLeftCell="A12" zoomScaleNormal="100" workbookViewId="0">
      <selection activeCell="E12" sqref="E12:E47"/>
    </sheetView>
  </sheetViews>
  <sheetFormatPr defaultRowHeight="15" x14ac:dyDescent="0.25"/>
  <cols>
    <col min="1" max="1" width="17.5703125" customWidth="1"/>
    <col min="2" max="2" width="19.5703125" customWidth="1"/>
    <col min="3" max="3" width="20.42578125" customWidth="1"/>
    <col min="4" max="4" width="20.42578125" hidden="1" customWidth="1"/>
    <col min="5" max="5" width="20.28515625" customWidth="1"/>
    <col min="6" max="6" width="20.28515625" hidden="1" customWidth="1"/>
    <col min="7" max="7" width="20.5703125" customWidth="1"/>
    <col min="9" max="9" width="11.85546875" customWidth="1"/>
  </cols>
  <sheetData>
    <row r="1" spans="1:12" ht="60" customHeight="1" x14ac:dyDescent="0.25">
      <c r="A1" s="441" t="s">
        <v>244</v>
      </c>
      <c r="B1" s="441"/>
      <c r="C1" s="441"/>
      <c r="D1" s="441"/>
      <c r="E1" s="441"/>
      <c r="F1" s="441"/>
      <c r="G1" s="441"/>
      <c r="H1" s="109"/>
      <c r="I1" s="109"/>
      <c r="J1" s="109"/>
      <c r="K1" s="109"/>
    </row>
    <row r="2" spans="1:12" ht="2.1" customHeight="1" x14ac:dyDescent="0.25">
      <c r="A2" s="108"/>
      <c r="B2" s="108"/>
      <c r="C2" s="108"/>
      <c r="D2" s="108"/>
      <c r="E2" s="108"/>
      <c r="F2" s="108"/>
      <c r="G2" s="108"/>
      <c r="H2" s="109"/>
      <c r="I2" s="109"/>
      <c r="J2" s="109"/>
      <c r="K2" s="109"/>
    </row>
    <row r="3" spans="1:12" ht="24" customHeight="1" x14ac:dyDescent="0.25">
      <c r="A3" s="456" t="s">
        <v>361</v>
      </c>
      <c r="B3" s="456"/>
      <c r="C3" s="456"/>
      <c r="D3" s="456"/>
      <c r="E3" s="456"/>
      <c r="F3" s="456"/>
      <c r="G3" s="456"/>
      <c r="H3" s="178"/>
      <c r="I3" s="178"/>
      <c r="J3" s="178"/>
      <c r="K3" s="178"/>
      <c r="L3" s="178"/>
    </row>
    <row r="4" spans="1:12" ht="99.95" customHeight="1" x14ac:dyDescent="0.25">
      <c r="A4" s="451" t="s">
        <v>264</v>
      </c>
      <c r="B4" s="452"/>
      <c r="C4" s="452"/>
      <c r="D4" s="452"/>
      <c r="E4" s="452"/>
      <c r="F4" s="452"/>
      <c r="G4" s="452"/>
    </row>
    <row r="5" spans="1:12" ht="2.1" customHeight="1" x14ac:dyDescent="0.25">
      <c r="A5" s="1"/>
      <c r="B5" s="1"/>
      <c r="C5" s="1"/>
      <c r="D5" s="1"/>
      <c r="E5" s="1"/>
      <c r="F5" s="1"/>
      <c r="G5" s="1"/>
    </row>
    <row r="6" spans="1:12" ht="15" customHeight="1" x14ac:dyDescent="0.25">
      <c r="A6" s="375" t="s">
        <v>42</v>
      </c>
      <c r="B6" s="426"/>
      <c r="C6" s="426"/>
      <c r="D6" s="426"/>
      <c r="E6" s="426"/>
      <c r="F6" s="426"/>
      <c r="G6" s="426"/>
    </row>
    <row r="7" spans="1:12" ht="2.1" customHeight="1" x14ac:dyDescent="0.25">
      <c r="A7" s="84"/>
      <c r="B7" s="44"/>
      <c r="C7" s="44"/>
      <c r="D7" s="44"/>
      <c r="E7" s="44"/>
      <c r="F7" s="44"/>
      <c r="G7" s="44"/>
    </row>
    <row r="8" spans="1:12" ht="30" customHeight="1" x14ac:dyDescent="0.25">
      <c r="A8" s="375" t="s">
        <v>356</v>
      </c>
      <c r="B8" s="375"/>
      <c r="C8" s="375"/>
      <c r="D8" s="375"/>
      <c r="E8" s="375"/>
      <c r="F8" s="375"/>
      <c r="G8" s="375"/>
    </row>
    <row r="9" spans="1:12" ht="2.1" customHeight="1" x14ac:dyDescent="0.25">
      <c r="A9" s="84"/>
      <c r="B9" s="44"/>
      <c r="C9" s="44"/>
      <c r="D9" s="44"/>
      <c r="E9" s="44"/>
      <c r="F9" s="44"/>
      <c r="G9" s="44"/>
    </row>
    <row r="10" spans="1:12" ht="15" customHeight="1" x14ac:dyDescent="0.25">
      <c r="A10" s="463" t="s">
        <v>0</v>
      </c>
      <c r="B10" s="493" t="s">
        <v>1</v>
      </c>
      <c r="C10" s="494"/>
      <c r="D10" s="494"/>
      <c r="E10" s="494"/>
      <c r="F10" s="494"/>
      <c r="G10" s="495"/>
    </row>
    <row r="11" spans="1:12" ht="30" customHeight="1" x14ac:dyDescent="0.25">
      <c r="A11" s="463"/>
      <c r="B11" s="166" t="s">
        <v>67</v>
      </c>
      <c r="C11" s="136" t="s">
        <v>114</v>
      </c>
      <c r="D11" s="70" t="s">
        <v>2</v>
      </c>
      <c r="E11" s="136" t="s">
        <v>263</v>
      </c>
      <c r="F11" s="70" t="s">
        <v>2</v>
      </c>
      <c r="G11" s="136" t="s">
        <v>115</v>
      </c>
    </row>
    <row r="12" spans="1:12" x14ac:dyDescent="0.25">
      <c r="A12" s="374" t="s">
        <v>9</v>
      </c>
      <c r="B12" s="596">
        <v>40</v>
      </c>
      <c r="C12" s="164" t="s">
        <v>116</v>
      </c>
      <c r="D12" s="19">
        <v>12417.425954999999</v>
      </c>
      <c r="E12" s="334">
        <f>D12*1.2</f>
        <v>14900.911145999999</v>
      </c>
      <c r="F12" s="19" t="s">
        <v>29</v>
      </c>
      <c r="G12" s="19" t="s">
        <v>29</v>
      </c>
    </row>
    <row r="13" spans="1:12" x14ac:dyDescent="0.25">
      <c r="A13" s="374"/>
      <c r="B13" s="596"/>
      <c r="C13" s="164" t="s">
        <v>117</v>
      </c>
      <c r="D13" s="19">
        <v>13692.869289000002</v>
      </c>
      <c r="E13" s="334">
        <f t="shared" ref="E13:E47" si="0">D13*1.2</f>
        <v>16431.4431468</v>
      </c>
      <c r="F13" s="19" t="s">
        <v>29</v>
      </c>
      <c r="G13" s="19" t="s">
        <v>29</v>
      </c>
    </row>
    <row r="14" spans="1:12" x14ac:dyDescent="0.25">
      <c r="A14" s="374"/>
      <c r="B14" s="596"/>
      <c r="C14" s="164" t="s">
        <v>118</v>
      </c>
      <c r="D14" s="19">
        <v>15981.063021000002</v>
      </c>
      <c r="E14" s="334">
        <f t="shared" si="0"/>
        <v>19177.2756252</v>
      </c>
      <c r="F14" s="19" t="s">
        <v>29</v>
      </c>
      <c r="G14" s="19" t="s">
        <v>29</v>
      </c>
    </row>
    <row r="15" spans="1:12" x14ac:dyDescent="0.25">
      <c r="A15" s="374"/>
      <c r="B15" s="596"/>
      <c r="C15" s="164" t="s">
        <v>119</v>
      </c>
      <c r="D15" s="19">
        <v>19366.691058000004</v>
      </c>
      <c r="E15" s="334">
        <f t="shared" si="0"/>
        <v>23240.029269600003</v>
      </c>
      <c r="F15" s="19" t="s">
        <v>29</v>
      </c>
      <c r="G15" s="19" t="s">
        <v>29</v>
      </c>
    </row>
    <row r="16" spans="1:12" x14ac:dyDescent="0.25">
      <c r="A16" s="374" t="s">
        <v>10</v>
      </c>
      <c r="B16" s="596"/>
      <c r="C16" s="164" t="s">
        <v>116</v>
      </c>
      <c r="D16" s="19">
        <v>13910.627907000002</v>
      </c>
      <c r="E16" s="334">
        <f t="shared" si="0"/>
        <v>16692.753488400002</v>
      </c>
      <c r="F16" s="19" t="s">
        <v>29</v>
      </c>
      <c r="G16" s="19" t="s">
        <v>29</v>
      </c>
    </row>
    <row r="17" spans="1:7" x14ac:dyDescent="0.25">
      <c r="A17" s="374"/>
      <c r="B17" s="596"/>
      <c r="C17" s="164" t="s">
        <v>117</v>
      </c>
      <c r="D17" s="19">
        <v>15186.071241000001</v>
      </c>
      <c r="E17" s="334">
        <f t="shared" si="0"/>
        <v>18223.2854892</v>
      </c>
      <c r="F17" s="19" t="s">
        <v>29</v>
      </c>
      <c r="G17" s="19" t="s">
        <v>29</v>
      </c>
    </row>
    <row r="18" spans="1:7" x14ac:dyDescent="0.25">
      <c r="A18" s="374"/>
      <c r="B18" s="596"/>
      <c r="C18" s="164" t="s">
        <v>118</v>
      </c>
      <c r="D18" s="19">
        <v>17474.264973000001</v>
      </c>
      <c r="E18" s="334">
        <f t="shared" si="0"/>
        <v>20969.117967599999</v>
      </c>
      <c r="F18" s="19" t="s">
        <v>29</v>
      </c>
      <c r="G18" s="19" t="s">
        <v>29</v>
      </c>
    </row>
    <row r="19" spans="1:7" x14ac:dyDescent="0.25">
      <c r="A19" s="374"/>
      <c r="B19" s="596"/>
      <c r="C19" s="164" t="s">
        <v>119</v>
      </c>
      <c r="D19" s="19">
        <v>20859.89301</v>
      </c>
      <c r="E19" s="334">
        <f t="shared" si="0"/>
        <v>25031.871611999999</v>
      </c>
      <c r="F19" s="19" t="s">
        <v>29</v>
      </c>
      <c r="G19" s="19" t="s">
        <v>29</v>
      </c>
    </row>
    <row r="20" spans="1:7" x14ac:dyDescent="0.25">
      <c r="A20" s="374" t="s">
        <v>11</v>
      </c>
      <c r="B20" s="596"/>
      <c r="C20" s="164" t="s">
        <v>116</v>
      </c>
      <c r="D20" s="19">
        <v>17157.996504000002</v>
      </c>
      <c r="E20" s="334">
        <f t="shared" si="0"/>
        <v>20589.595804800003</v>
      </c>
      <c r="F20" s="19" t="s">
        <v>29</v>
      </c>
      <c r="G20" s="19" t="s">
        <v>29</v>
      </c>
    </row>
    <row r="21" spans="1:7" x14ac:dyDescent="0.25">
      <c r="A21" s="374"/>
      <c r="B21" s="596"/>
      <c r="C21" s="164" t="s">
        <v>117</v>
      </c>
      <c r="D21" s="19">
        <v>18433.439837999998</v>
      </c>
      <c r="E21" s="334">
        <f t="shared" si="0"/>
        <v>22120.127805599997</v>
      </c>
      <c r="F21" s="19" t="s">
        <v>29</v>
      </c>
      <c r="G21" s="19" t="s">
        <v>29</v>
      </c>
    </row>
    <row r="22" spans="1:7" x14ac:dyDescent="0.25">
      <c r="A22" s="374"/>
      <c r="B22" s="596"/>
      <c r="C22" s="164" t="s">
        <v>118</v>
      </c>
      <c r="D22" s="19">
        <v>20721.633570000002</v>
      </c>
      <c r="E22" s="334">
        <f t="shared" si="0"/>
        <v>24865.960284000001</v>
      </c>
      <c r="F22" s="19" t="s">
        <v>29</v>
      </c>
      <c r="G22" s="19" t="s">
        <v>29</v>
      </c>
    </row>
    <row r="23" spans="1:7" x14ac:dyDescent="0.25">
      <c r="A23" s="374"/>
      <c r="B23" s="596"/>
      <c r="C23" s="164" t="s">
        <v>119</v>
      </c>
      <c r="D23" s="19">
        <v>24107.261607000004</v>
      </c>
      <c r="E23" s="334">
        <f t="shared" si="0"/>
        <v>28928.713928400004</v>
      </c>
      <c r="F23" s="19" t="s">
        <v>29</v>
      </c>
      <c r="G23" s="19" t="s">
        <v>29</v>
      </c>
    </row>
    <row r="24" spans="1:7" x14ac:dyDescent="0.25">
      <c r="A24" s="374" t="s">
        <v>13</v>
      </c>
      <c r="B24" s="596">
        <v>25</v>
      </c>
      <c r="C24" s="164" t="s">
        <v>116</v>
      </c>
      <c r="D24" s="19">
        <v>19435.820778000001</v>
      </c>
      <c r="E24" s="334">
        <f t="shared" si="0"/>
        <v>23322.984933600001</v>
      </c>
      <c r="F24" s="19" t="s">
        <v>29</v>
      </c>
      <c r="G24" s="19" t="s">
        <v>29</v>
      </c>
    </row>
    <row r="25" spans="1:7" x14ac:dyDescent="0.25">
      <c r="A25" s="374"/>
      <c r="B25" s="596"/>
      <c r="C25" s="164" t="s">
        <v>117</v>
      </c>
      <c r="D25" s="19">
        <v>20711.264112000001</v>
      </c>
      <c r="E25" s="334">
        <f t="shared" si="0"/>
        <v>24853.516934399999</v>
      </c>
      <c r="F25" s="19" t="s">
        <v>29</v>
      </c>
      <c r="G25" s="19" t="s">
        <v>29</v>
      </c>
    </row>
    <row r="26" spans="1:7" x14ac:dyDescent="0.25">
      <c r="A26" s="374"/>
      <c r="B26" s="596"/>
      <c r="C26" s="164" t="s">
        <v>118</v>
      </c>
      <c r="D26" s="19">
        <v>22999.457844000004</v>
      </c>
      <c r="E26" s="334">
        <f t="shared" si="0"/>
        <v>27599.349412800006</v>
      </c>
      <c r="F26" s="19" t="s">
        <v>29</v>
      </c>
      <c r="G26" s="19" t="s">
        <v>29</v>
      </c>
    </row>
    <row r="27" spans="1:7" x14ac:dyDescent="0.25">
      <c r="A27" s="374"/>
      <c r="B27" s="596"/>
      <c r="C27" s="164" t="s">
        <v>119</v>
      </c>
      <c r="D27" s="19">
        <v>26385.085880999995</v>
      </c>
      <c r="E27" s="334">
        <f t="shared" si="0"/>
        <v>31662.103057199995</v>
      </c>
      <c r="F27" s="19" t="s">
        <v>29</v>
      </c>
      <c r="G27" s="19" t="s">
        <v>29</v>
      </c>
    </row>
    <row r="28" spans="1:7" x14ac:dyDescent="0.25">
      <c r="A28" s="374" t="s">
        <v>14</v>
      </c>
      <c r="B28" s="596"/>
      <c r="C28" s="164" t="s">
        <v>120</v>
      </c>
      <c r="D28" s="19">
        <v>29433.706532999997</v>
      </c>
      <c r="E28" s="334">
        <f t="shared" si="0"/>
        <v>35320.447839599998</v>
      </c>
      <c r="F28" s="19" t="s">
        <v>29</v>
      </c>
      <c r="G28" s="19" t="s">
        <v>29</v>
      </c>
    </row>
    <row r="29" spans="1:7" x14ac:dyDescent="0.25">
      <c r="A29" s="374"/>
      <c r="B29" s="596"/>
      <c r="C29" s="164" t="s">
        <v>121</v>
      </c>
      <c r="D29" s="19">
        <v>31799.671200000004</v>
      </c>
      <c r="E29" s="334">
        <f t="shared" si="0"/>
        <v>38159.605440000007</v>
      </c>
      <c r="F29" s="19" t="s">
        <v>29</v>
      </c>
      <c r="G29" s="19" t="s">
        <v>29</v>
      </c>
    </row>
    <row r="30" spans="1:7" x14ac:dyDescent="0.25">
      <c r="A30" s="374"/>
      <c r="B30" s="596"/>
      <c r="C30" s="164" t="s">
        <v>122</v>
      </c>
      <c r="D30" s="19">
        <v>36044.236008000007</v>
      </c>
      <c r="E30" s="334">
        <f t="shared" si="0"/>
        <v>43253.083209600009</v>
      </c>
      <c r="F30" s="19" t="s">
        <v>29</v>
      </c>
      <c r="G30" s="19" t="s">
        <v>29</v>
      </c>
    </row>
    <row r="31" spans="1:7" x14ac:dyDescent="0.25">
      <c r="A31" s="374"/>
      <c r="B31" s="596"/>
      <c r="C31" s="164" t="s">
        <v>123</v>
      </c>
      <c r="D31" s="19">
        <v>38942.499519000005</v>
      </c>
      <c r="E31" s="334">
        <f t="shared" si="0"/>
        <v>46730.999422800007</v>
      </c>
      <c r="F31" s="19" t="s">
        <v>29</v>
      </c>
      <c r="G31" s="19" t="s">
        <v>29</v>
      </c>
    </row>
    <row r="32" spans="1:7" x14ac:dyDescent="0.25">
      <c r="A32" s="374">
        <v>100</v>
      </c>
      <c r="B32" s="596"/>
      <c r="C32" s="164" t="s">
        <v>120</v>
      </c>
      <c r="D32" s="19">
        <v>39763.414944000004</v>
      </c>
      <c r="E32" s="334">
        <f t="shared" si="0"/>
        <v>47716.097932800003</v>
      </c>
      <c r="F32" s="19" t="s">
        <v>29</v>
      </c>
      <c r="G32" s="19" t="s">
        <v>29</v>
      </c>
    </row>
    <row r="33" spans="1:7" x14ac:dyDescent="0.25">
      <c r="A33" s="374"/>
      <c r="B33" s="596"/>
      <c r="C33" s="164" t="s">
        <v>121</v>
      </c>
      <c r="D33" s="19">
        <v>42131.107854000002</v>
      </c>
      <c r="E33" s="334">
        <f t="shared" si="0"/>
        <v>50557.329424800002</v>
      </c>
      <c r="F33" s="19" t="s">
        <v>29</v>
      </c>
      <c r="G33" s="19" t="s">
        <v>29</v>
      </c>
    </row>
    <row r="34" spans="1:7" x14ac:dyDescent="0.25">
      <c r="A34" s="374"/>
      <c r="B34" s="596"/>
      <c r="C34" s="164" t="s">
        <v>122</v>
      </c>
      <c r="D34" s="19">
        <v>46375.672662000004</v>
      </c>
      <c r="E34" s="334">
        <f t="shared" si="0"/>
        <v>55650.807194400004</v>
      </c>
      <c r="F34" s="19" t="s">
        <v>29</v>
      </c>
      <c r="G34" s="19" t="s">
        <v>29</v>
      </c>
    </row>
    <row r="35" spans="1:7" x14ac:dyDescent="0.25">
      <c r="A35" s="374"/>
      <c r="B35" s="596"/>
      <c r="C35" s="164" t="s">
        <v>123</v>
      </c>
      <c r="D35" s="19">
        <v>49273.936172999995</v>
      </c>
      <c r="E35" s="334">
        <f t="shared" si="0"/>
        <v>59128.723407599988</v>
      </c>
      <c r="F35" s="19" t="s">
        <v>29</v>
      </c>
      <c r="G35" s="19" t="s">
        <v>29</v>
      </c>
    </row>
    <row r="36" spans="1:7" x14ac:dyDescent="0.25">
      <c r="A36" s="374" t="s">
        <v>18</v>
      </c>
      <c r="B36" s="596"/>
      <c r="C36" s="164" t="s">
        <v>120</v>
      </c>
      <c r="D36" s="19">
        <v>49835.615148000012</v>
      </c>
      <c r="E36" s="334">
        <f t="shared" si="0"/>
        <v>59802.738177600011</v>
      </c>
      <c r="F36" s="19" t="s">
        <v>29</v>
      </c>
      <c r="G36" s="19" t="s">
        <v>29</v>
      </c>
    </row>
    <row r="37" spans="1:7" x14ac:dyDescent="0.25">
      <c r="A37" s="374"/>
      <c r="B37" s="596"/>
      <c r="C37" s="164" t="s">
        <v>121</v>
      </c>
      <c r="D37" s="19">
        <v>52201.579815000005</v>
      </c>
      <c r="E37" s="334">
        <f t="shared" si="0"/>
        <v>62641.895778000006</v>
      </c>
      <c r="F37" s="19" t="s">
        <v>29</v>
      </c>
      <c r="G37" s="19" t="s">
        <v>29</v>
      </c>
    </row>
    <row r="38" spans="1:7" x14ac:dyDescent="0.25">
      <c r="A38" s="374"/>
      <c r="B38" s="596"/>
      <c r="C38" s="164" t="s">
        <v>122</v>
      </c>
      <c r="D38" s="19">
        <v>56446.144623</v>
      </c>
      <c r="E38" s="334">
        <f t="shared" si="0"/>
        <v>67735.3735476</v>
      </c>
      <c r="F38" s="19" t="s">
        <v>29</v>
      </c>
      <c r="G38" s="19" t="s">
        <v>29</v>
      </c>
    </row>
    <row r="39" spans="1:7" x14ac:dyDescent="0.25">
      <c r="A39" s="374"/>
      <c r="B39" s="596"/>
      <c r="C39" s="164" t="s">
        <v>123</v>
      </c>
      <c r="D39" s="19">
        <v>59344.408133999998</v>
      </c>
      <c r="E39" s="334">
        <f t="shared" si="0"/>
        <v>71213.289760799991</v>
      </c>
      <c r="F39" s="19" t="s">
        <v>29</v>
      </c>
      <c r="G39" s="19" t="s">
        <v>29</v>
      </c>
    </row>
    <row r="40" spans="1:7" x14ac:dyDescent="0.25">
      <c r="A40" s="374" t="s">
        <v>20</v>
      </c>
      <c r="B40" s="596"/>
      <c r="C40" s="164" t="s">
        <v>120</v>
      </c>
      <c r="D40" s="19">
        <v>62697.199554000013</v>
      </c>
      <c r="E40" s="334">
        <f t="shared" si="0"/>
        <v>75236.639464800013</v>
      </c>
      <c r="F40" s="19" t="s">
        <v>29</v>
      </c>
      <c r="G40" s="19" t="s">
        <v>29</v>
      </c>
    </row>
    <row r="41" spans="1:7" x14ac:dyDescent="0.25">
      <c r="A41" s="374"/>
      <c r="B41" s="596"/>
      <c r="C41" s="164" t="s">
        <v>121</v>
      </c>
      <c r="D41" s="19">
        <v>65064.892464000004</v>
      </c>
      <c r="E41" s="334">
        <f t="shared" si="0"/>
        <v>78077.870956800005</v>
      </c>
      <c r="F41" s="19" t="s">
        <v>29</v>
      </c>
      <c r="G41" s="19" t="s">
        <v>29</v>
      </c>
    </row>
    <row r="42" spans="1:7" x14ac:dyDescent="0.25">
      <c r="A42" s="374"/>
      <c r="B42" s="596"/>
      <c r="C42" s="164" t="s">
        <v>122</v>
      </c>
      <c r="D42" s="19">
        <v>69307.729029000009</v>
      </c>
      <c r="E42" s="334">
        <f t="shared" si="0"/>
        <v>83169.274834800002</v>
      </c>
      <c r="F42" s="19" t="s">
        <v>29</v>
      </c>
      <c r="G42" s="19" t="s">
        <v>29</v>
      </c>
    </row>
    <row r="43" spans="1:7" x14ac:dyDescent="0.25">
      <c r="A43" s="374"/>
      <c r="B43" s="596"/>
      <c r="C43" s="164" t="s">
        <v>123</v>
      </c>
      <c r="D43" s="19">
        <v>72207.720783000012</v>
      </c>
      <c r="E43" s="334">
        <f t="shared" si="0"/>
        <v>86649.264939600005</v>
      </c>
      <c r="F43" s="19" t="s">
        <v>29</v>
      </c>
      <c r="G43" s="19" t="s">
        <v>29</v>
      </c>
    </row>
    <row r="44" spans="1:7" x14ac:dyDescent="0.25">
      <c r="A44" s="374" t="s">
        <v>22</v>
      </c>
      <c r="B44" s="596"/>
      <c r="C44" s="164" t="s">
        <v>124</v>
      </c>
      <c r="D44" s="19">
        <v>132305.26716000002</v>
      </c>
      <c r="E44" s="334">
        <f t="shared" si="0"/>
        <v>158766.320592</v>
      </c>
      <c r="F44" s="19" t="s">
        <v>29</v>
      </c>
      <c r="G44" s="19" t="s">
        <v>29</v>
      </c>
    </row>
    <row r="45" spans="1:7" x14ac:dyDescent="0.25">
      <c r="A45" s="374"/>
      <c r="B45" s="596"/>
      <c r="C45" s="164" t="s">
        <v>125</v>
      </c>
      <c r="D45" s="19">
        <v>136205.98675200003</v>
      </c>
      <c r="E45" s="334">
        <f t="shared" si="0"/>
        <v>163447.18410240003</v>
      </c>
      <c r="F45" s="19" t="s">
        <v>29</v>
      </c>
      <c r="G45" s="19" t="s">
        <v>29</v>
      </c>
    </row>
    <row r="46" spans="1:7" x14ac:dyDescent="0.25">
      <c r="A46" s="374"/>
      <c r="B46" s="596"/>
      <c r="C46" s="164" t="s">
        <v>126</v>
      </c>
      <c r="D46" s="19">
        <v>144153.50004000001</v>
      </c>
      <c r="E46" s="334">
        <f t="shared" si="0"/>
        <v>172984.200048</v>
      </c>
      <c r="F46" s="19" t="s">
        <v>29</v>
      </c>
      <c r="G46" s="19" t="s">
        <v>29</v>
      </c>
    </row>
    <row r="47" spans="1:7" x14ac:dyDescent="0.25">
      <c r="A47" s="374"/>
      <c r="B47" s="596"/>
      <c r="C47" s="164" t="s">
        <v>127</v>
      </c>
      <c r="D47" s="19">
        <v>149760.22089600001</v>
      </c>
      <c r="E47" s="334">
        <f t="shared" si="0"/>
        <v>179712.2650752</v>
      </c>
      <c r="F47" s="19" t="s">
        <v>29</v>
      </c>
      <c r="G47" s="19" t="s">
        <v>29</v>
      </c>
    </row>
  </sheetData>
  <mergeCells count="18">
    <mergeCell ref="A1:G1"/>
    <mergeCell ref="A4:G4"/>
    <mergeCell ref="A6:G6"/>
    <mergeCell ref="A8:G8"/>
    <mergeCell ref="A10:A11"/>
    <mergeCell ref="B10:G10"/>
    <mergeCell ref="A3:G3"/>
    <mergeCell ref="A44:A47"/>
    <mergeCell ref="A12:A15"/>
    <mergeCell ref="B12:B23"/>
    <mergeCell ref="A16:A19"/>
    <mergeCell ref="A20:A23"/>
    <mergeCell ref="A24:A27"/>
    <mergeCell ref="B24:B47"/>
    <mergeCell ref="A28:A31"/>
    <mergeCell ref="A32:A35"/>
    <mergeCell ref="A36:A39"/>
    <mergeCell ref="A40:A43"/>
  </mergeCells>
  <printOptions horizont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Лист52"/>
  <dimension ref="A1:G20"/>
  <sheetViews>
    <sheetView zoomScaleNormal="100" workbookViewId="0">
      <selection activeCell="C12" sqref="C12:E20"/>
    </sheetView>
  </sheetViews>
  <sheetFormatPr defaultRowHeight="15" x14ac:dyDescent="0.25"/>
  <cols>
    <col min="1" max="1" width="30.7109375" customWidth="1"/>
    <col min="2" max="2" width="22.7109375" hidden="1" customWidth="1"/>
    <col min="3" max="3" width="31.42578125" customWidth="1"/>
    <col min="4" max="4" width="22.7109375" hidden="1" customWidth="1"/>
    <col min="5" max="5" width="32.42578125" customWidth="1"/>
  </cols>
  <sheetData>
    <row r="1" spans="1:7" ht="60" customHeight="1" x14ac:dyDescent="0.25">
      <c r="A1" s="491" t="s">
        <v>128</v>
      </c>
      <c r="B1" s="491"/>
      <c r="C1" s="491"/>
      <c r="D1" s="491"/>
      <c r="E1" s="491"/>
    </row>
    <row r="2" spans="1:7" ht="2.1" customHeight="1" x14ac:dyDescent="0.25">
      <c r="A2" s="1"/>
      <c r="B2" s="1"/>
      <c r="C2" s="1"/>
      <c r="D2" s="1"/>
      <c r="E2" s="1"/>
    </row>
    <row r="3" spans="1:7" ht="23.25" customHeight="1" x14ac:dyDescent="0.25">
      <c r="A3" s="456" t="s">
        <v>363</v>
      </c>
      <c r="B3" s="456"/>
      <c r="C3" s="456"/>
      <c r="D3" s="456"/>
      <c r="E3" s="456"/>
      <c r="F3" s="178"/>
      <c r="G3" s="178"/>
    </row>
    <row r="4" spans="1:7" ht="90" customHeight="1" x14ac:dyDescent="0.25">
      <c r="A4" s="451" t="s">
        <v>179</v>
      </c>
      <c r="B4" s="451"/>
      <c r="C4" s="451"/>
      <c r="D4" s="451"/>
      <c r="E4" s="451"/>
    </row>
    <row r="5" spans="1:7" ht="2.1" customHeight="1" x14ac:dyDescent="0.25">
      <c r="A5" s="42"/>
      <c r="B5" s="42"/>
      <c r="C5" s="42"/>
      <c r="D5" s="42"/>
      <c r="E5" s="42"/>
    </row>
    <row r="6" spans="1:7" ht="30" customHeight="1" x14ac:dyDescent="0.25">
      <c r="A6" s="601" t="s">
        <v>277</v>
      </c>
      <c r="B6" s="601"/>
      <c r="C6" s="601"/>
      <c r="D6" s="601"/>
      <c r="E6" s="601"/>
    </row>
    <row r="7" spans="1:7" ht="2.1" customHeight="1" x14ac:dyDescent="0.25">
      <c r="A7" s="42"/>
      <c r="B7" s="43"/>
      <c r="C7" s="43"/>
      <c r="D7" s="43"/>
      <c r="E7" s="82"/>
    </row>
    <row r="8" spans="1:7" ht="15" customHeight="1" x14ac:dyDescent="0.25">
      <c r="A8" s="426" t="s">
        <v>180</v>
      </c>
      <c r="B8" s="426"/>
      <c r="C8" s="426"/>
      <c r="D8" s="426"/>
      <c r="E8" s="426"/>
    </row>
    <row r="9" spans="1:7" ht="1.5" customHeight="1" x14ac:dyDescent="0.25">
      <c r="A9" s="602"/>
      <c r="B9" s="602"/>
      <c r="C9" s="602"/>
      <c r="D9" s="602"/>
      <c r="E9" s="602"/>
    </row>
    <row r="10" spans="1:7" ht="46.5" customHeight="1" x14ac:dyDescent="0.25">
      <c r="A10" s="464" t="s">
        <v>53</v>
      </c>
      <c r="B10" s="453" t="s">
        <v>274</v>
      </c>
      <c r="C10" s="454"/>
      <c r="D10" s="455"/>
      <c r="E10" s="24" t="s">
        <v>275</v>
      </c>
    </row>
    <row r="11" spans="1:7" ht="28.5" customHeight="1" x14ac:dyDescent="0.25">
      <c r="A11" s="464"/>
      <c r="B11" s="137" t="s">
        <v>2</v>
      </c>
      <c r="C11" s="136" t="s">
        <v>278</v>
      </c>
      <c r="D11" s="70" t="s">
        <v>2</v>
      </c>
      <c r="E11" s="136" t="s">
        <v>276</v>
      </c>
    </row>
    <row r="12" spans="1:7" x14ac:dyDescent="0.25">
      <c r="A12" s="100" t="s">
        <v>10</v>
      </c>
      <c r="B12" s="19">
        <v>4454.5463325000001</v>
      </c>
      <c r="C12" s="334">
        <f t="shared" ref="C12:C20" si="0">B12*1.2</f>
        <v>5345.4555989999999</v>
      </c>
      <c r="D12" s="334">
        <v>4592.8057725000008</v>
      </c>
      <c r="E12" s="334">
        <f>D12*1.2</f>
        <v>5511.3669270000009</v>
      </c>
    </row>
    <row r="13" spans="1:7" x14ac:dyDescent="0.25">
      <c r="A13" s="100" t="s">
        <v>11</v>
      </c>
      <c r="B13" s="19">
        <v>5534.6982075000005</v>
      </c>
      <c r="C13" s="334">
        <f t="shared" si="0"/>
        <v>6641.6378490000006</v>
      </c>
      <c r="D13" s="334">
        <v>6310.2472537500007</v>
      </c>
      <c r="E13" s="334">
        <f t="shared" ref="E13:E20" si="1">D13*1.2</f>
        <v>7572.2967045000005</v>
      </c>
    </row>
    <row r="14" spans="1:7" x14ac:dyDescent="0.25">
      <c r="A14" s="100" t="s">
        <v>13</v>
      </c>
      <c r="B14" s="19">
        <v>6556.5218812500007</v>
      </c>
      <c r="C14" s="334">
        <f t="shared" si="0"/>
        <v>7867.8262575000008</v>
      </c>
      <c r="D14" s="334">
        <v>7027.4680987500005</v>
      </c>
      <c r="E14" s="334">
        <f t="shared" si="1"/>
        <v>8432.9617185000006</v>
      </c>
    </row>
    <row r="15" spans="1:7" x14ac:dyDescent="0.25">
      <c r="A15" s="100" t="s">
        <v>14</v>
      </c>
      <c r="B15" s="19">
        <v>8386.2991575000015</v>
      </c>
      <c r="C15" s="334">
        <f t="shared" si="0"/>
        <v>10063.558989000001</v>
      </c>
      <c r="D15" s="334">
        <v>10874.969077500002</v>
      </c>
      <c r="E15" s="334">
        <f t="shared" si="1"/>
        <v>13049.962893000002</v>
      </c>
    </row>
    <row r="16" spans="1:7" x14ac:dyDescent="0.25">
      <c r="A16" s="100" t="s">
        <v>16</v>
      </c>
      <c r="B16" s="19">
        <v>11045.633073749999</v>
      </c>
      <c r="C16" s="334">
        <f t="shared" si="0"/>
        <v>13254.759688499998</v>
      </c>
      <c r="D16" s="334">
        <v>14046.294982500001</v>
      </c>
      <c r="E16" s="334">
        <f t="shared" si="1"/>
        <v>16855.553979</v>
      </c>
    </row>
    <row r="17" spans="1:5" x14ac:dyDescent="0.25">
      <c r="A17" s="100" t="s">
        <v>18</v>
      </c>
      <c r="B17" s="19">
        <v>15409.446648749998</v>
      </c>
      <c r="C17" s="334">
        <f t="shared" si="0"/>
        <v>18491.335978499996</v>
      </c>
      <c r="D17" s="334">
        <v>18716.871690000004</v>
      </c>
      <c r="E17" s="334">
        <f t="shared" si="1"/>
        <v>22460.246028000005</v>
      </c>
    </row>
    <row r="18" spans="1:5" x14ac:dyDescent="0.25">
      <c r="A18" s="100" t="s">
        <v>20</v>
      </c>
      <c r="B18" s="19">
        <v>20287.412516249999</v>
      </c>
      <c r="C18" s="334">
        <f t="shared" si="0"/>
        <v>24344.895019499996</v>
      </c>
      <c r="D18" s="334">
        <v>24949.348008749999</v>
      </c>
      <c r="E18" s="334">
        <f t="shared" si="1"/>
        <v>29939.217610499996</v>
      </c>
    </row>
    <row r="19" spans="1:5" x14ac:dyDescent="0.25">
      <c r="A19" s="100" t="s">
        <v>22</v>
      </c>
      <c r="B19" s="19">
        <v>32776.50420000001</v>
      </c>
      <c r="C19" s="334">
        <f t="shared" si="0"/>
        <v>39331.805040000014</v>
      </c>
      <c r="D19" s="334">
        <v>40343.954310000001</v>
      </c>
      <c r="E19" s="334">
        <f t="shared" si="1"/>
        <v>48412.745172000003</v>
      </c>
    </row>
    <row r="20" spans="1:5" x14ac:dyDescent="0.25">
      <c r="A20" s="100" t="s">
        <v>181</v>
      </c>
      <c r="B20" s="19">
        <v>52140.339900000006</v>
      </c>
      <c r="C20" s="334">
        <f t="shared" si="0"/>
        <v>62568.407880000006</v>
      </c>
      <c r="D20" s="334">
        <v>63878.115510000011</v>
      </c>
      <c r="E20" s="334">
        <f t="shared" si="1"/>
        <v>76653.738612000016</v>
      </c>
    </row>
  </sheetData>
  <mergeCells count="7">
    <mergeCell ref="A1:E1"/>
    <mergeCell ref="A4:E4"/>
    <mergeCell ref="A6:E6"/>
    <mergeCell ref="A8:E9"/>
    <mergeCell ref="A10:A11"/>
    <mergeCell ref="B10:D10"/>
    <mergeCell ref="A3:E3"/>
  </mergeCells>
  <printOptions horizontalCentered="1"/>
  <pageMargins left="0.23622047244094491" right="0.23622047244094491" top="0" bottom="0.74803149606299213" header="0.31496062992125984" footer="0.31496062992125984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G23"/>
  <sheetViews>
    <sheetView workbookViewId="0">
      <selection activeCell="C12" sqref="C12:G23"/>
    </sheetView>
  </sheetViews>
  <sheetFormatPr defaultRowHeight="15" x14ac:dyDescent="0.25"/>
  <cols>
    <col min="1" max="1" width="21.5703125" customWidth="1"/>
    <col min="2" max="2" width="33.28515625" hidden="1" customWidth="1"/>
    <col min="3" max="3" width="25.7109375" customWidth="1"/>
    <col min="4" max="4" width="35.42578125" hidden="1" customWidth="1"/>
    <col min="5" max="5" width="27.140625" customWidth="1"/>
    <col min="6" max="6" width="27.7109375" hidden="1" customWidth="1"/>
    <col min="7" max="7" width="23.140625" customWidth="1"/>
  </cols>
  <sheetData>
    <row r="1" spans="1:7" ht="60" customHeight="1" x14ac:dyDescent="0.25">
      <c r="A1" s="491" t="s">
        <v>128</v>
      </c>
      <c r="B1" s="491"/>
      <c r="C1" s="491"/>
      <c r="D1" s="491"/>
      <c r="E1" s="491"/>
    </row>
    <row r="2" spans="1:7" ht="2.1" customHeight="1" x14ac:dyDescent="0.25"/>
    <row r="3" spans="1:7" ht="23.25" customHeight="1" x14ac:dyDescent="0.25">
      <c r="A3" s="456" t="s">
        <v>397</v>
      </c>
      <c r="B3" s="456"/>
      <c r="C3" s="456"/>
      <c r="D3" s="456"/>
      <c r="E3" s="456"/>
      <c r="F3" s="456"/>
      <c r="G3" s="456"/>
    </row>
    <row r="4" spans="1:7" ht="95.1" customHeight="1" x14ac:dyDescent="0.25">
      <c r="A4" s="451" t="s">
        <v>293</v>
      </c>
      <c r="B4" s="451"/>
      <c r="C4" s="451"/>
      <c r="D4" s="451"/>
      <c r="E4" s="451"/>
      <c r="F4" s="451"/>
      <c r="G4" s="451"/>
    </row>
    <row r="5" spans="1:7" ht="40.5" customHeight="1" x14ac:dyDescent="0.25">
      <c r="A5" s="375" t="s">
        <v>292</v>
      </c>
      <c r="B5" s="375"/>
      <c r="C5" s="375"/>
      <c r="D5" s="375"/>
      <c r="E5" s="375"/>
      <c r="F5" s="375"/>
      <c r="G5" s="375"/>
    </row>
    <row r="6" spans="1:7" ht="2.1" customHeight="1" x14ac:dyDescent="0.25">
      <c r="A6" s="1"/>
      <c r="B6" s="1"/>
      <c r="C6" s="1"/>
      <c r="D6" s="1"/>
      <c r="E6" s="1"/>
    </row>
    <row r="7" spans="1:7" ht="30" customHeight="1" x14ac:dyDescent="0.25">
      <c r="A7" s="375" t="s">
        <v>265</v>
      </c>
      <c r="B7" s="375"/>
      <c r="C7" s="375"/>
      <c r="D7" s="375"/>
      <c r="E7" s="375"/>
      <c r="F7" s="375"/>
      <c r="G7" s="375"/>
    </row>
    <row r="8" spans="1:7" ht="2.1" customHeight="1" x14ac:dyDescent="0.25"/>
    <row r="9" spans="1:7" ht="59.25" customHeight="1" x14ac:dyDescent="0.25">
      <c r="A9" s="606" t="s">
        <v>53</v>
      </c>
      <c r="B9" s="372" t="s">
        <v>268</v>
      </c>
      <c r="C9" s="372"/>
      <c r="D9" s="372" t="s">
        <v>269</v>
      </c>
      <c r="E9" s="372"/>
      <c r="F9" s="603" t="s">
        <v>187</v>
      </c>
      <c r="G9" s="136" t="s">
        <v>294</v>
      </c>
    </row>
    <row r="10" spans="1:7" ht="42.75" customHeight="1" x14ac:dyDescent="0.25">
      <c r="A10" s="607"/>
      <c r="B10" s="24"/>
      <c r="C10" s="24" t="s">
        <v>297</v>
      </c>
      <c r="D10" s="24"/>
      <c r="E10" s="24" t="s">
        <v>296</v>
      </c>
      <c r="F10" s="604"/>
      <c r="G10" s="24" t="s">
        <v>295</v>
      </c>
    </row>
    <row r="11" spans="1:7" ht="16.5" customHeight="1" x14ac:dyDescent="0.25">
      <c r="A11" s="608"/>
      <c r="B11" s="17" t="s">
        <v>2</v>
      </c>
      <c r="C11" s="18" t="s">
        <v>212</v>
      </c>
      <c r="D11" s="17" t="s">
        <v>2</v>
      </c>
      <c r="E11" s="18" t="s">
        <v>212</v>
      </c>
      <c r="F11" s="605"/>
      <c r="G11" s="18" t="s">
        <v>212</v>
      </c>
    </row>
    <row r="12" spans="1:7" x14ac:dyDescent="0.25">
      <c r="A12" s="138" t="s">
        <v>6</v>
      </c>
      <c r="B12" s="5">
        <v>2560.83</v>
      </c>
      <c r="C12" s="350">
        <f>B12*1.2</f>
        <v>3072.9959999999996</v>
      </c>
      <c r="D12" s="332">
        <v>3011.77</v>
      </c>
      <c r="E12" s="332">
        <f>D12*1.2</f>
        <v>3614.1239999999998</v>
      </c>
      <c r="F12" s="332">
        <v>11787.193287294043</v>
      </c>
      <c r="G12" s="332">
        <f>F12*1.2</f>
        <v>14144.631944752851</v>
      </c>
    </row>
    <row r="13" spans="1:7" x14ac:dyDescent="0.25">
      <c r="A13" s="100" t="s">
        <v>7</v>
      </c>
      <c r="B13" s="5">
        <v>2956.26</v>
      </c>
      <c r="C13" s="334">
        <f t="shared" ref="C13:C23" si="0">B13*1.2</f>
        <v>3547.5120000000002</v>
      </c>
      <c r="D13" s="332">
        <v>3766.74</v>
      </c>
      <c r="E13" s="334">
        <f t="shared" ref="E13:E23" si="1">D13*1.2</f>
        <v>4520.0879999999997</v>
      </c>
      <c r="F13" s="332">
        <v>14741.202967022797</v>
      </c>
      <c r="G13" s="332">
        <f t="shared" ref="G13:G23" si="2">F13*1.2</f>
        <v>17689.443560427357</v>
      </c>
    </row>
    <row r="14" spans="1:7" x14ac:dyDescent="0.25">
      <c r="A14" s="100" t="s">
        <v>8</v>
      </c>
      <c r="B14" s="5">
        <v>4069.93</v>
      </c>
      <c r="C14" s="334">
        <f t="shared" si="0"/>
        <v>4883.9159999999993</v>
      </c>
      <c r="D14" s="332">
        <v>4662.8999999999996</v>
      </c>
      <c r="E14" s="334">
        <f t="shared" si="1"/>
        <v>5595.48</v>
      </c>
      <c r="F14" s="332">
        <v>18246.640973142235</v>
      </c>
      <c r="G14" s="332">
        <f t="shared" si="2"/>
        <v>21895.969167770683</v>
      </c>
    </row>
    <row r="15" spans="1:7" x14ac:dyDescent="0.25">
      <c r="A15" s="100" t="s">
        <v>9</v>
      </c>
      <c r="B15" s="5">
        <v>6170.08</v>
      </c>
      <c r="C15" s="334">
        <f t="shared" si="0"/>
        <v>7404.0959999999995</v>
      </c>
      <c r="D15" s="332">
        <v>6321.65</v>
      </c>
      <c r="E15" s="334">
        <f t="shared" si="1"/>
        <v>7585.98</v>
      </c>
      <c r="F15" s="332">
        <v>24739.286201366347</v>
      </c>
      <c r="G15" s="332">
        <f t="shared" si="2"/>
        <v>29687.143441639615</v>
      </c>
    </row>
    <row r="16" spans="1:7" x14ac:dyDescent="0.25">
      <c r="A16" s="100" t="s">
        <v>10</v>
      </c>
      <c r="B16" s="5">
        <v>7404.48</v>
      </c>
      <c r="C16" s="334">
        <f t="shared" si="0"/>
        <v>8885.3759999999984</v>
      </c>
      <c r="D16" s="332">
        <v>8453.2999999999993</v>
      </c>
      <c r="E16" s="334">
        <f t="shared" si="1"/>
        <v>10143.959999999999</v>
      </c>
      <c r="F16" s="332">
        <v>33078.667034134276</v>
      </c>
      <c r="G16" s="332">
        <f t="shared" si="2"/>
        <v>39694.40044096113</v>
      </c>
    </row>
    <row r="17" spans="1:7" x14ac:dyDescent="0.25">
      <c r="A17" s="100" t="s">
        <v>11</v>
      </c>
      <c r="B17" s="5">
        <v>9119.07</v>
      </c>
      <c r="C17" s="334">
        <f t="shared" si="0"/>
        <v>10942.884</v>
      </c>
      <c r="D17" s="332">
        <v>11233.05</v>
      </c>
      <c r="E17" s="334">
        <f t="shared" si="1"/>
        <v>13479.659999999998</v>
      </c>
      <c r="F17" s="332">
        <v>43955.678749086364</v>
      </c>
      <c r="G17" s="332">
        <f t="shared" si="2"/>
        <v>52746.814498903637</v>
      </c>
    </row>
    <row r="18" spans="1:7" x14ac:dyDescent="0.25">
      <c r="A18" s="100" t="s">
        <v>13</v>
      </c>
      <c r="B18" s="5">
        <v>13443.61</v>
      </c>
      <c r="C18" s="334">
        <f t="shared" si="0"/>
        <v>16132.332</v>
      </c>
      <c r="D18" s="332">
        <v>17419.96</v>
      </c>
      <c r="E18" s="334">
        <f t="shared" si="1"/>
        <v>20903.951999999997</v>
      </c>
      <c r="F18" s="332">
        <v>68166.172606866152</v>
      </c>
      <c r="G18" s="332">
        <f t="shared" si="2"/>
        <v>81799.407128239385</v>
      </c>
    </row>
    <row r="19" spans="1:7" x14ac:dyDescent="0.25">
      <c r="A19" s="100" t="s">
        <v>14</v>
      </c>
      <c r="B19" s="5">
        <v>19218.53</v>
      </c>
      <c r="C19" s="334">
        <f t="shared" si="0"/>
        <v>23062.235999999997</v>
      </c>
      <c r="D19" s="332">
        <v>24216.68</v>
      </c>
      <c r="E19" s="334">
        <f t="shared" si="1"/>
        <v>29060.016</v>
      </c>
      <c r="F19" s="332">
        <v>94762.609558340657</v>
      </c>
      <c r="G19" s="332">
        <f t="shared" si="2"/>
        <v>113715.13147000878</v>
      </c>
    </row>
    <row r="20" spans="1:7" x14ac:dyDescent="0.25">
      <c r="A20" s="100" t="s">
        <v>16</v>
      </c>
      <c r="B20" s="5">
        <v>26452.46</v>
      </c>
      <c r="C20" s="334">
        <f t="shared" si="0"/>
        <v>31742.951999999997</v>
      </c>
      <c r="D20" s="332">
        <v>34026.15</v>
      </c>
      <c r="E20" s="334">
        <f t="shared" si="1"/>
        <v>40831.379999999997</v>
      </c>
      <c r="F20" s="332">
        <v>133145.80434782611</v>
      </c>
      <c r="G20" s="332">
        <f t="shared" si="2"/>
        <v>159774.96521739132</v>
      </c>
    </row>
    <row r="21" spans="1:7" x14ac:dyDescent="0.25">
      <c r="A21" s="100" t="s">
        <v>18</v>
      </c>
      <c r="B21" s="5">
        <v>42494.63</v>
      </c>
      <c r="C21" s="334">
        <f t="shared" si="0"/>
        <v>50993.555999999997</v>
      </c>
      <c r="D21" s="332">
        <v>49763.95</v>
      </c>
      <c r="E21" s="334">
        <f t="shared" si="1"/>
        <v>59716.739999999991</v>
      </c>
      <c r="F21" s="332">
        <v>194729.78103270198</v>
      </c>
      <c r="G21" s="332">
        <f t="shared" si="2"/>
        <v>233675.73723924239</v>
      </c>
    </row>
    <row r="22" spans="1:7" x14ac:dyDescent="0.25">
      <c r="A22" s="100" t="s">
        <v>20</v>
      </c>
      <c r="B22" s="5">
        <v>62603.06</v>
      </c>
      <c r="C22" s="334">
        <f t="shared" si="0"/>
        <v>75123.671999999991</v>
      </c>
      <c r="D22" s="332">
        <v>70298.3</v>
      </c>
      <c r="E22" s="334">
        <f t="shared" si="1"/>
        <v>84357.96</v>
      </c>
      <c r="F22" s="332">
        <v>275080.30434782605</v>
      </c>
      <c r="G22" s="332">
        <f t="shared" si="2"/>
        <v>330096.36521739123</v>
      </c>
    </row>
    <row r="23" spans="1:7" x14ac:dyDescent="0.25">
      <c r="A23" s="100" t="s">
        <v>22</v>
      </c>
      <c r="B23" s="5">
        <v>86303.64</v>
      </c>
      <c r="C23" s="334">
        <f t="shared" si="0"/>
        <v>103564.368</v>
      </c>
      <c r="D23" s="332">
        <v>99743.99</v>
      </c>
      <c r="E23" s="334">
        <f t="shared" si="1"/>
        <v>119692.788</v>
      </c>
      <c r="F23" s="332">
        <v>374041.03452726931</v>
      </c>
      <c r="G23" s="332">
        <f t="shared" si="2"/>
        <v>448849.24143272318</v>
      </c>
    </row>
  </sheetData>
  <mergeCells count="9">
    <mergeCell ref="F9:F11"/>
    <mergeCell ref="A4:G4"/>
    <mergeCell ref="A5:G5"/>
    <mergeCell ref="A7:G7"/>
    <mergeCell ref="A1:E1"/>
    <mergeCell ref="A9:A11"/>
    <mergeCell ref="B9:C9"/>
    <mergeCell ref="D9:E9"/>
    <mergeCell ref="A3:G3"/>
  </mergeCells>
  <pageMargins left="0.23622047244094491" right="0.23622047244094491" top="0" bottom="0.74803149606299213" header="0.31496062992125984" footer="0.31496062992125984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E18"/>
  <sheetViews>
    <sheetView workbookViewId="0">
      <selection activeCell="B2" sqref="B1:B1048576"/>
    </sheetView>
  </sheetViews>
  <sheetFormatPr defaultRowHeight="15" x14ac:dyDescent="0.25"/>
  <cols>
    <col min="1" max="1" width="31.5703125" customWidth="1"/>
    <col min="2" max="2" width="33.28515625" hidden="1" customWidth="1"/>
    <col min="3" max="3" width="32.42578125" customWidth="1"/>
    <col min="4" max="4" width="35.42578125" customWidth="1"/>
    <col min="5" max="5" width="33.7109375" customWidth="1"/>
  </cols>
  <sheetData>
    <row r="1" spans="1:5" ht="60" customHeight="1" x14ac:dyDescent="0.25">
      <c r="A1" s="491" t="s">
        <v>128</v>
      </c>
      <c r="B1" s="491"/>
      <c r="C1" s="491"/>
      <c r="D1" s="491"/>
      <c r="E1" s="491"/>
    </row>
    <row r="2" spans="1:5" ht="2.1" customHeight="1" x14ac:dyDescent="0.25"/>
    <row r="3" spans="1:5" ht="24.75" customHeight="1" x14ac:dyDescent="0.25">
      <c r="A3" s="456" t="s">
        <v>456</v>
      </c>
      <c r="B3" s="456"/>
      <c r="C3" s="456"/>
      <c r="D3" s="456"/>
      <c r="E3" s="456"/>
    </row>
    <row r="4" spans="1:5" ht="95.1" customHeight="1" x14ac:dyDescent="0.25">
      <c r="A4" s="451" t="s">
        <v>273</v>
      </c>
      <c r="B4" s="609"/>
      <c r="C4" s="609"/>
      <c r="D4" s="609"/>
      <c r="E4" s="609"/>
    </row>
    <row r="5" spans="1:5" ht="27.75" customHeight="1" x14ac:dyDescent="0.25">
      <c r="A5" s="375" t="s">
        <v>279</v>
      </c>
      <c r="B5" s="426"/>
      <c r="C5" s="426"/>
      <c r="D5" s="426"/>
      <c r="E5" s="426"/>
    </row>
    <row r="6" spans="1:5" ht="2.1" customHeight="1" x14ac:dyDescent="0.25">
      <c r="A6" s="1"/>
      <c r="B6" s="1"/>
      <c r="C6" s="1"/>
      <c r="D6" s="1"/>
      <c r="E6" s="1"/>
    </row>
    <row r="7" spans="1:5" ht="30" customHeight="1" x14ac:dyDescent="0.25">
      <c r="A7" s="375" t="s">
        <v>265</v>
      </c>
      <c r="B7" s="426"/>
      <c r="C7" s="426"/>
      <c r="D7" s="426"/>
      <c r="E7" s="426"/>
    </row>
    <row r="8" spans="1:5" ht="2.1" customHeight="1" x14ac:dyDescent="0.25"/>
    <row r="9" spans="1:5" ht="46.5" customHeight="1" x14ac:dyDescent="0.25">
      <c r="A9" s="606" t="s">
        <v>53</v>
      </c>
      <c r="B9" s="372" t="s">
        <v>270</v>
      </c>
      <c r="C9" s="372"/>
      <c r="D9" s="372" t="s">
        <v>271</v>
      </c>
      <c r="E9" s="372"/>
    </row>
    <row r="10" spans="1:5" ht="33" customHeight="1" x14ac:dyDescent="0.25">
      <c r="A10" s="607"/>
      <c r="B10" s="24"/>
      <c r="C10" s="24" t="s">
        <v>280</v>
      </c>
      <c r="D10" s="24"/>
      <c r="E10" s="24" t="s">
        <v>272</v>
      </c>
    </row>
    <row r="11" spans="1:5" ht="16.5" customHeight="1" x14ac:dyDescent="0.25">
      <c r="A11" s="608"/>
      <c r="B11" s="17" t="s">
        <v>2</v>
      </c>
      <c r="C11" s="18" t="s">
        <v>212</v>
      </c>
      <c r="D11" s="17" t="s">
        <v>2</v>
      </c>
      <c r="E11" s="18" t="s">
        <v>212</v>
      </c>
    </row>
    <row r="12" spans="1:5" x14ac:dyDescent="0.25">
      <c r="A12" s="100" t="s">
        <v>11</v>
      </c>
      <c r="B12" s="5">
        <v>16871.540623585614</v>
      </c>
      <c r="C12" s="334">
        <f t="shared" ref="C12:C18" si="0">B12*1.2</f>
        <v>20245.848748302735</v>
      </c>
      <c r="D12" s="332">
        <v>18809.140574506288</v>
      </c>
      <c r="E12" s="334">
        <f t="shared" ref="E12:E18" si="1">D12*1.2</f>
        <v>22570.968689407546</v>
      </c>
    </row>
    <row r="13" spans="1:5" x14ac:dyDescent="0.25">
      <c r="A13" s="100" t="s">
        <v>13</v>
      </c>
      <c r="B13" s="5">
        <v>21254.719367588932</v>
      </c>
      <c r="C13" s="334">
        <f t="shared" si="0"/>
        <v>25505.663241106718</v>
      </c>
      <c r="D13" s="332">
        <v>25347.073121636171</v>
      </c>
      <c r="E13" s="334">
        <f t="shared" si="1"/>
        <v>30416.487745963404</v>
      </c>
    </row>
    <row r="14" spans="1:5" x14ac:dyDescent="0.25">
      <c r="A14" s="100" t="s">
        <v>14</v>
      </c>
      <c r="B14" s="5">
        <v>30907.907098126227</v>
      </c>
      <c r="C14" s="334">
        <f t="shared" si="0"/>
        <v>37089.488517751473</v>
      </c>
      <c r="D14" s="332">
        <v>35919.352652821319</v>
      </c>
      <c r="E14" s="334">
        <f t="shared" si="1"/>
        <v>43103.223183385584</v>
      </c>
    </row>
    <row r="15" spans="1:5" x14ac:dyDescent="0.25">
      <c r="A15" s="100" t="s">
        <v>16</v>
      </c>
      <c r="B15" s="5">
        <v>38095.60039422047</v>
      </c>
      <c r="C15" s="334">
        <f t="shared" si="0"/>
        <v>45714.720473064561</v>
      </c>
      <c r="D15" s="332">
        <v>46003.257721112692</v>
      </c>
      <c r="E15" s="334">
        <f t="shared" si="1"/>
        <v>55203.909265335227</v>
      </c>
    </row>
    <row r="16" spans="1:5" x14ac:dyDescent="0.25">
      <c r="A16" s="100" t="s">
        <v>18</v>
      </c>
      <c r="B16" s="5">
        <v>47620</v>
      </c>
      <c r="C16" s="334">
        <f t="shared" si="0"/>
        <v>57144</v>
      </c>
      <c r="D16" s="332">
        <v>57505</v>
      </c>
      <c r="E16" s="334">
        <f t="shared" si="1"/>
        <v>69006</v>
      </c>
    </row>
    <row r="17" spans="1:5" x14ac:dyDescent="0.25">
      <c r="A17" s="100" t="s">
        <v>20</v>
      </c>
      <c r="B17" s="5">
        <v>78852.981308665709</v>
      </c>
      <c r="C17" s="334">
        <f t="shared" si="0"/>
        <v>94623.577570398847</v>
      </c>
      <c r="D17" s="332">
        <v>85405.451225165569</v>
      </c>
      <c r="E17" s="334">
        <f t="shared" si="1"/>
        <v>102486.54147019867</v>
      </c>
    </row>
    <row r="18" spans="1:5" x14ac:dyDescent="0.25">
      <c r="A18" s="100" t="s">
        <v>22</v>
      </c>
      <c r="B18" s="5">
        <v>102281.13962813813</v>
      </c>
      <c r="C18" s="334">
        <f t="shared" si="0"/>
        <v>122737.36755376575</v>
      </c>
      <c r="D18" s="332">
        <v>115031.52767095433</v>
      </c>
      <c r="E18" s="334">
        <f t="shared" si="1"/>
        <v>138037.83320514517</v>
      </c>
    </row>
  </sheetData>
  <mergeCells count="8">
    <mergeCell ref="A1:E1"/>
    <mergeCell ref="A4:E4"/>
    <mergeCell ref="A5:E5"/>
    <mergeCell ref="A7:E7"/>
    <mergeCell ref="A9:A11"/>
    <mergeCell ref="B9:C9"/>
    <mergeCell ref="D9:E9"/>
    <mergeCell ref="A3:E3"/>
  </mergeCells>
  <pageMargins left="0.23622047244094491" right="0.23622047244094491" top="0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50</vt:i4>
      </vt:variant>
      <vt:variant>
        <vt:lpstr>Именованные диапазоны</vt:lpstr>
      </vt:variant>
      <vt:variant>
        <vt:i4>76</vt:i4>
      </vt:variant>
    </vt:vector>
  </HeadingPairs>
  <TitlesOfParts>
    <vt:vector size="126" baseType="lpstr">
      <vt:lpstr>ОГЛАВЛЕНИЕ</vt:lpstr>
      <vt:lpstr>PRIME СФ.01</vt:lpstr>
      <vt:lpstr>СФ.00 </vt:lpstr>
      <vt:lpstr>СУФ.00 </vt:lpstr>
      <vt:lpstr>5СФ.00</vt:lpstr>
      <vt:lpstr>ЦФ.00, ЦП.00</vt:lpstr>
      <vt:lpstr>2ЦФ.00, 2ЦП.00</vt:lpstr>
      <vt:lpstr>ЦУФ.00</vt:lpstr>
      <vt:lpstr>ЦР.00</vt:lpstr>
      <vt:lpstr>СП.00 </vt:lpstr>
      <vt:lpstr>СФ.01</vt:lpstr>
      <vt:lpstr>СП.01 </vt:lpstr>
      <vt:lpstr>СУФ.01 </vt:lpstr>
      <vt:lpstr>5СП.00</vt:lpstr>
      <vt:lpstr>ТГ.00,ТТ.00</vt:lpstr>
      <vt:lpstr>ТТ СР.00</vt:lpstr>
      <vt:lpstr>10нж45фт ЛФ.01 </vt:lpstr>
      <vt:lpstr>ЦФ.01, ЦП.01</vt:lpstr>
      <vt:lpstr>ЦФ.01, ЦП.01 </vt:lpstr>
      <vt:lpstr>2ЦФ.01, 2ЦП.01 </vt:lpstr>
      <vt:lpstr>ЦФП.00</vt:lpstr>
      <vt:lpstr>2ЦФП.00</vt:lpstr>
      <vt:lpstr>Балансировочный сп</vt:lpstr>
      <vt:lpstr>Регулирующий пп</vt:lpstr>
      <vt:lpstr>Регулирующимй сп</vt:lpstr>
      <vt:lpstr>GAS PRO СФ.00</vt:lpstr>
      <vt:lpstr>GAS PRO СП.00</vt:lpstr>
      <vt:lpstr>GAS СУФ.00</vt:lpstr>
      <vt:lpstr>GAS PRO ЦФ.00, ЦП.00  </vt:lpstr>
      <vt:lpstr>GAS PRO 2ЦФ.00, 2ЦП.00 </vt:lpstr>
      <vt:lpstr> GAS PRO ЦУФ.00</vt:lpstr>
      <vt:lpstr> GAS PRO ЦР.00</vt:lpstr>
      <vt:lpstr>GAS PRO ЦШ.00</vt:lpstr>
      <vt:lpstr> GAS PRO 3ЦП.00</vt:lpstr>
      <vt:lpstr>ЦФИ.00, ЦПИ.00</vt:lpstr>
      <vt:lpstr>ЦФ.00  с УЗНД</vt:lpstr>
      <vt:lpstr>ЦП.00  с УЗНД</vt:lpstr>
      <vt:lpstr> ЦР.01 </vt:lpstr>
      <vt:lpstr>10нж45(46,47)фт ЦФ(ЦП).01</vt:lpstr>
      <vt:lpstr>10нж45(46,47)фт 2ЦФ(2ЦП).01</vt:lpstr>
      <vt:lpstr>10нж46(47)фт ЦР.01</vt:lpstr>
      <vt:lpstr>3ЦП.00</vt:lpstr>
      <vt:lpstr>3ЦП 01</vt:lpstr>
      <vt:lpstr>3ЦПП.00 </vt:lpstr>
      <vt:lpstr>3ЦПП.01</vt:lpstr>
      <vt:lpstr>3ЦПП.00</vt:lpstr>
      <vt:lpstr>3ЦтП.00</vt:lpstr>
      <vt:lpstr>ЗД 32ч29р ЛФ, 32с29р ЛФ</vt:lpstr>
      <vt:lpstr>Фильтр сетчатый</vt:lpstr>
      <vt:lpstr>Фильтр сетчатый магнитный</vt:lpstr>
      <vt:lpstr>' GAS PRO 3ЦП.00'!Print_Area</vt:lpstr>
      <vt:lpstr>' GAS PRO ЦР.00'!Print_Area</vt:lpstr>
      <vt:lpstr>' ЦР.01 '!Print_Area</vt:lpstr>
      <vt:lpstr>'10нж45(46,47)фт 2ЦФ(2ЦП).01'!Print_Area</vt:lpstr>
      <vt:lpstr>'10нж45(46,47)фт ЦФ(ЦП).01'!Print_Area</vt:lpstr>
      <vt:lpstr>'10нж45фт ЛФ.01 '!Print_Area</vt:lpstr>
      <vt:lpstr>'10нж46(47)фт ЦР.01'!Print_Area</vt:lpstr>
      <vt:lpstr>'2ЦФ.00, 2ЦП.00'!Print_Area</vt:lpstr>
      <vt:lpstr>'2ЦФ.01, 2ЦП.01 '!Print_Area</vt:lpstr>
      <vt:lpstr>'3ЦП 01'!Print_Area</vt:lpstr>
      <vt:lpstr>'3ЦП.00'!Print_Area</vt:lpstr>
      <vt:lpstr>'5СП.00'!Print_Area</vt:lpstr>
      <vt:lpstr>'5СФ.00'!Print_Area</vt:lpstr>
      <vt:lpstr>'GAS PRO СП.00'!Print_Area</vt:lpstr>
      <vt:lpstr>'GAS PRO СФ.00'!Print_Area</vt:lpstr>
      <vt:lpstr>'GAS СУФ.00'!Print_Area</vt:lpstr>
      <vt:lpstr>'ЗД 32ч29р ЛФ, 32с29р ЛФ'!Print_Area</vt:lpstr>
      <vt:lpstr>ОГЛАВЛЕНИЕ!Print_Area</vt:lpstr>
      <vt:lpstr>'СП.00 '!Print_Area</vt:lpstr>
      <vt:lpstr>'СП.01 '!Print_Area</vt:lpstr>
      <vt:lpstr>'СУФ.00 '!Print_Area</vt:lpstr>
      <vt:lpstr>'СФ.00 '!Print_Area</vt:lpstr>
      <vt:lpstr>СФ.01!Print_Area</vt:lpstr>
      <vt:lpstr>ЦР.00!Print_Area</vt:lpstr>
      <vt:lpstr>'ЦФ.00, ЦП.00'!Print_Area</vt:lpstr>
      <vt:lpstr>'ЦФ.01, ЦП.01'!Print_Area</vt:lpstr>
      <vt:lpstr>'ЦФ.01, ЦП.01 '!Print_Area</vt:lpstr>
      <vt:lpstr>' GAS PRO 3ЦП.00'!Область_печати</vt:lpstr>
      <vt:lpstr>' GAS PRO ЦР.00'!Область_печати</vt:lpstr>
      <vt:lpstr>' GAS PRO ЦУФ.00'!Область_печати</vt:lpstr>
      <vt:lpstr>' ЦР.01 '!Область_печати</vt:lpstr>
      <vt:lpstr>'10нж45(46,47)фт 2ЦФ(2ЦП).01'!Область_печати</vt:lpstr>
      <vt:lpstr>'10нж45(46,47)фт ЦФ(ЦП).01'!Область_печати</vt:lpstr>
      <vt:lpstr>'10нж45фт ЛФ.01 '!Область_печати</vt:lpstr>
      <vt:lpstr>'10нж46(47)фт ЦР.01'!Область_печати</vt:lpstr>
      <vt:lpstr>'2ЦФ.00, 2ЦП.00'!Область_печати</vt:lpstr>
      <vt:lpstr>'2ЦФ.01, 2ЦП.01 '!Область_печати</vt:lpstr>
      <vt:lpstr>'2ЦФП.00'!Область_печати</vt:lpstr>
      <vt:lpstr>'3ЦП 01'!Область_печати</vt:lpstr>
      <vt:lpstr>'3ЦП.00'!Область_печати</vt:lpstr>
      <vt:lpstr>'3ЦПП.00'!Область_печати</vt:lpstr>
      <vt:lpstr>'3ЦПП.00 '!Область_печати</vt:lpstr>
      <vt:lpstr>'3ЦПП.01'!Область_печати</vt:lpstr>
      <vt:lpstr>'3ЦтП.00'!Область_печати</vt:lpstr>
      <vt:lpstr>'5СП.00'!Область_печати</vt:lpstr>
      <vt:lpstr>'5СФ.00'!Область_печати</vt:lpstr>
      <vt:lpstr>'GAS PRO 2ЦФ.00, 2ЦП.00 '!Область_печати</vt:lpstr>
      <vt:lpstr>'GAS PRO СП.00'!Область_печати</vt:lpstr>
      <vt:lpstr>'GAS PRO СФ.00'!Область_печати</vt:lpstr>
      <vt:lpstr>'GAS PRO ЦФ.00, ЦП.00  '!Область_печати</vt:lpstr>
      <vt:lpstr>'GAS PRO ЦШ.00'!Область_печати</vt:lpstr>
      <vt:lpstr>'GAS СУФ.00'!Область_печати</vt:lpstr>
      <vt:lpstr>'PRIME СФ.01'!Область_печати</vt:lpstr>
      <vt:lpstr>'Балансировочный сп'!Область_печати</vt:lpstr>
      <vt:lpstr>'ЗД 32ч29р ЛФ, 32с29р ЛФ'!Область_печати</vt:lpstr>
      <vt:lpstr>'Регулирующий пп'!Область_печати</vt:lpstr>
      <vt:lpstr>'Регулирующимй сп'!Область_печати</vt:lpstr>
      <vt:lpstr>'СП.00 '!Область_печати</vt:lpstr>
      <vt:lpstr>'СП.01 '!Область_печати</vt:lpstr>
      <vt:lpstr>'СУФ.00 '!Область_печати</vt:lpstr>
      <vt:lpstr>'СУФ.01 '!Область_печати</vt:lpstr>
      <vt:lpstr>'СФ.00 '!Область_печати</vt:lpstr>
      <vt:lpstr>СФ.01!Область_печати</vt:lpstr>
      <vt:lpstr>'ТГ.00,ТТ.00'!Область_печати</vt:lpstr>
      <vt:lpstr>'ТТ СР.00'!Область_печати</vt:lpstr>
      <vt:lpstr>'Фильтр сетчатый'!Область_печати</vt:lpstr>
      <vt:lpstr>'Фильтр сетчатый магнитный'!Область_печати</vt:lpstr>
      <vt:lpstr>'ЦП.00  с УЗНД'!Область_печати</vt:lpstr>
      <vt:lpstr>ЦР.00!Область_печати</vt:lpstr>
      <vt:lpstr>ЦУФ.00!Область_печати</vt:lpstr>
      <vt:lpstr>'ЦФ.00  с УЗНД'!Область_печати</vt:lpstr>
      <vt:lpstr>'ЦФ.00, ЦП.00'!Область_печати</vt:lpstr>
      <vt:lpstr>'ЦФ.01, ЦП.01'!Область_печати</vt:lpstr>
      <vt:lpstr>'ЦФ.01, ЦП.01 '!Область_печати</vt:lpstr>
      <vt:lpstr>'ЦФИ.00, ЦПИ.00'!Область_печати</vt:lpstr>
      <vt:lpstr>ЦФП.00!Область_печати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79067989196</dc:creator>
  <cp:lastModifiedBy>armaturam2643 armaturam2643</cp:lastModifiedBy>
  <cp:lastPrinted>2024-01-15T12:41:28Z</cp:lastPrinted>
  <dcterms:created xsi:type="dcterms:W3CDTF">2020-05-04T08:38:32Z</dcterms:created>
  <dcterms:modified xsi:type="dcterms:W3CDTF">2024-10-09T11:00:08Z</dcterms:modified>
</cp:coreProperties>
</file>